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Старый компьютер\D\рабочие материалы\ФОИ\АЯ\"/>
    </mc:Choice>
  </mc:AlternateContent>
  <bookViews>
    <workbookView xWindow="0" yWindow="0" windowWidth="28800" windowHeight="12180" tabRatio="852" firstSheet="8" activeTab="8"/>
  </bookViews>
  <sheets>
    <sheet name="январь 11" sheetId="60" state="hidden" r:id="rId1"/>
    <sheet name="февраль 11" sheetId="61" state="hidden" r:id="rId2"/>
    <sheet name="март 11" sheetId="62" state="hidden" r:id="rId3"/>
    <sheet name="апрель 11" sheetId="63" state="hidden" r:id="rId4"/>
    <sheet name="май 11" sheetId="64" state="hidden" r:id="rId5"/>
    <sheet name="июнь 11" sheetId="65" state="hidden" r:id="rId6"/>
    <sheet name="июль 11" sheetId="66" state="hidden" r:id="rId7"/>
    <sheet name="август 11" sheetId="67" state="hidden" r:id="rId8"/>
    <sheet name="2015-2021" sheetId="72" r:id="rId9"/>
  </sheets>
  <definedNames>
    <definedName name="_xlnm._FilterDatabase" localSheetId="8" hidden="1">'2015-2021'!$B$1:$B$415</definedName>
    <definedName name="_xlnm._FilterDatabase" localSheetId="7" hidden="1">'август 11'!$A$4:$AV$5</definedName>
    <definedName name="_xlnm._FilterDatabase" localSheetId="3" hidden="1">'апрель 11'!$A$4:$AW$5</definedName>
    <definedName name="_xlnm._FilterDatabase" localSheetId="6" hidden="1">'июль 11'!$A$4:$AW$101</definedName>
    <definedName name="_xlnm._FilterDatabase" localSheetId="5" hidden="1">'июнь 11'!$A$4:$AW$81</definedName>
    <definedName name="_xlnm._FilterDatabase" localSheetId="4" hidden="1">'май 11'!$A$4:$AW$46</definedName>
    <definedName name="_xlnm._FilterDatabase" localSheetId="2" hidden="1">'март 11'!$A$4:$AX$5</definedName>
    <definedName name="_xlnm._FilterDatabase" localSheetId="1" hidden="1">'февраль 11'!$A$4:$AW$5</definedName>
    <definedName name="_xlnm._FilterDatabase" localSheetId="0" hidden="1">'январь 11'!$A$4:$AW$5</definedName>
    <definedName name="Z_2A6FAAE2_4A87_4E67_A4AB_82AEFA0F28B8_.wvu.FilterData" localSheetId="7" hidden="1">'август 11'!$A$4:$AV$5</definedName>
    <definedName name="Z_2A6FAAE2_4A87_4E67_A4AB_82AEFA0F28B8_.wvu.FilterData" localSheetId="3" hidden="1">'апрель 11'!$A$4:$AW$5</definedName>
    <definedName name="Z_2A6FAAE2_4A87_4E67_A4AB_82AEFA0F28B8_.wvu.FilterData" localSheetId="6" hidden="1">'июль 11'!$A$4:$AW$101</definedName>
    <definedName name="Z_2A6FAAE2_4A87_4E67_A4AB_82AEFA0F28B8_.wvu.FilterData" localSheetId="5" hidden="1">'июнь 11'!$A$4:$AW$81</definedName>
    <definedName name="Z_2A6FAAE2_4A87_4E67_A4AB_82AEFA0F28B8_.wvu.FilterData" localSheetId="4" hidden="1">'май 11'!$A$4:$AW$46</definedName>
    <definedName name="Z_2A6FAAE2_4A87_4E67_A4AB_82AEFA0F28B8_.wvu.FilterData" localSheetId="2" hidden="1">'март 11'!$A$4:$AX$5</definedName>
    <definedName name="Z_2A6FAAE2_4A87_4E67_A4AB_82AEFA0F28B8_.wvu.FilterData" localSheetId="1" hidden="1">'февраль 11'!$A$4:$AW$5</definedName>
    <definedName name="Z_2A6FAAE2_4A87_4E67_A4AB_82AEFA0F28B8_.wvu.FilterData" localSheetId="0" hidden="1">'январь 11'!$A$4:$AW$5</definedName>
    <definedName name="Z_2A6FAAE2_4A87_4E67_A4AB_82AEFA0F28B8_.wvu.PrintArea" localSheetId="7" hidden="1">'август 11'!$E$5:$J$5</definedName>
    <definedName name="Z_2A6FAAE2_4A87_4E67_A4AB_82AEFA0F28B8_.wvu.PrintArea" localSheetId="3" hidden="1">'апрель 11'!$F$5:$K$5</definedName>
    <definedName name="Z_2A6FAAE2_4A87_4E67_A4AB_82AEFA0F28B8_.wvu.PrintArea" localSheetId="6" hidden="1">'июль 11'!$F$5:$K$5</definedName>
    <definedName name="Z_2A6FAAE2_4A87_4E67_A4AB_82AEFA0F28B8_.wvu.PrintArea" localSheetId="5" hidden="1">'июнь 11'!$F$5:$K$5</definedName>
    <definedName name="Z_2A6FAAE2_4A87_4E67_A4AB_82AEFA0F28B8_.wvu.PrintArea" localSheetId="4" hidden="1">'май 11'!$F$5:$K$5</definedName>
    <definedName name="Z_2A6FAAE2_4A87_4E67_A4AB_82AEFA0F28B8_.wvu.PrintArea" localSheetId="2" hidden="1">'март 11'!$F$5:$K$5</definedName>
    <definedName name="Z_2A6FAAE2_4A87_4E67_A4AB_82AEFA0F28B8_.wvu.PrintArea" localSheetId="1" hidden="1">'февраль 11'!$F$5:$K$5</definedName>
    <definedName name="Z_2A6FAAE2_4A87_4E67_A4AB_82AEFA0F28B8_.wvu.PrintArea" localSheetId="0" hidden="1">'январь 11'!$F$5:$K$5</definedName>
    <definedName name="_xlnm.Print_Titles" localSheetId="8">'2015-2021'!$1:$1</definedName>
    <definedName name="_xlnm.Print_Area" localSheetId="8">'2015-2021'!$A$1:$G$415</definedName>
    <definedName name="_xlnm.Print_Area" localSheetId="7">'август 11'!$E$5:$J$5</definedName>
    <definedName name="_xlnm.Print_Area" localSheetId="3">'апрель 11'!$F$5:$K$5</definedName>
    <definedName name="_xlnm.Print_Area" localSheetId="6">'июль 11'!$F$5:$K$5</definedName>
    <definedName name="_xlnm.Print_Area" localSheetId="5">'июнь 11'!$F$5:$K$5</definedName>
    <definedName name="_xlnm.Print_Area" localSheetId="4">'май 11'!$F$5:$K$5</definedName>
    <definedName name="_xlnm.Print_Area" localSheetId="2">'март 11'!$F$5:$K$5</definedName>
    <definedName name="_xlnm.Print_Area" localSheetId="1">'февраль 11'!$F$5:$K$5</definedName>
    <definedName name="_xlnm.Print_Area" localSheetId="0">'январь 11'!$F$5:$K$5</definedName>
  </definedNames>
  <calcPr calcId="162913" refMode="R1C1"/>
  <customWorkbookViews>
    <customWorkbookView name="Степанова С.А. - Личное представление" guid="{2A6FAAE2-4A87-4E67-A4AB-82AEFA0F28B8}" mergeInterval="0" personalView="1" maximized="1" xWindow="1" yWindow="1" windowWidth="1916" windowHeight="832" tabRatio="852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7" i="67" l="1"/>
  <c r="T47" i="67" s="1"/>
  <c r="V47" i="67"/>
  <c r="W47" i="67"/>
  <c r="X47" i="67"/>
  <c r="Y47" i="67"/>
  <c r="S48" i="67"/>
  <c r="T48" i="67" s="1"/>
  <c r="V48" i="67"/>
  <c r="W48" i="67"/>
  <c r="X48" i="67"/>
  <c r="Y48" i="67"/>
  <c r="S49" i="67"/>
  <c r="T49" i="67" s="1"/>
  <c r="V49" i="67"/>
  <c r="W49" i="67"/>
  <c r="X49" i="67"/>
  <c r="Y49" i="67"/>
  <c r="S50" i="67"/>
  <c r="T50" i="67" s="1"/>
  <c r="V50" i="67"/>
  <c r="W50" i="67"/>
  <c r="X50" i="67"/>
  <c r="Y50" i="67"/>
  <c r="S51" i="67"/>
  <c r="T51" i="67" s="1"/>
  <c r="V51" i="67"/>
  <c r="W51" i="67"/>
  <c r="X51" i="67"/>
  <c r="Y51" i="67"/>
  <c r="S52" i="67"/>
  <c r="T52" i="67" s="1"/>
  <c r="V52" i="67"/>
  <c r="W52" i="67"/>
  <c r="X52" i="67"/>
  <c r="Y52" i="67"/>
  <c r="S53" i="67"/>
  <c r="T53" i="67" s="1"/>
  <c r="V53" i="67"/>
  <c r="W53" i="67"/>
  <c r="X53" i="67"/>
  <c r="Y53" i="67"/>
  <c r="S54" i="67"/>
  <c r="T54" i="67" s="1"/>
  <c r="V54" i="67"/>
  <c r="W54" i="67"/>
  <c r="X54" i="67"/>
  <c r="Y54" i="67"/>
  <c r="S55" i="67"/>
  <c r="T55" i="67" s="1"/>
  <c r="V55" i="67"/>
  <c r="W55" i="67"/>
  <c r="X55" i="67"/>
  <c r="Y55" i="67"/>
  <c r="N55" i="67" s="1"/>
  <c r="S39" i="67"/>
  <c r="T39" i="67" s="1"/>
  <c r="V39" i="67"/>
  <c r="W39" i="67"/>
  <c r="X39" i="67"/>
  <c r="Y39" i="67"/>
  <c r="S40" i="67"/>
  <c r="T40" i="67" s="1"/>
  <c r="V40" i="67"/>
  <c r="W40" i="67"/>
  <c r="X40" i="67"/>
  <c r="Y40" i="67"/>
  <c r="S41" i="67"/>
  <c r="T41" i="67" s="1"/>
  <c r="V41" i="67"/>
  <c r="W41" i="67"/>
  <c r="X41" i="67"/>
  <c r="Y41" i="67"/>
  <c r="S42" i="67"/>
  <c r="T42" i="67" s="1"/>
  <c r="V42" i="67"/>
  <c r="W42" i="67"/>
  <c r="X42" i="67"/>
  <c r="Y42" i="67"/>
  <c r="S43" i="67"/>
  <c r="T43" i="67" s="1"/>
  <c r="V43" i="67"/>
  <c r="W43" i="67"/>
  <c r="X43" i="67"/>
  <c r="Y43" i="67"/>
  <c r="S44" i="67"/>
  <c r="T44" i="67" s="1"/>
  <c r="V44" i="67"/>
  <c r="W44" i="67"/>
  <c r="X44" i="67"/>
  <c r="Y44" i="67"/>
  <c r="S45" i="67"/>
  <c r="T45" i="67" s="1"/>
  <c r="V45" i="67"/>
  <c r="W45" i="67"/>
  <c r="X45" i="67"/>
  <c r="Y45" i="67"/>
  <c r="S46" i="67"/>
  <c r="T46" i="67" s="1"/>
  <c r="V46" i="67"/>
  <c r="W46" i="67"/>
  <c r="X46" i="67"/>
  <c r="Y46" i="67"/>
  <c r="K1" i="66"/>
  <c r="J1" i="66" s="1"/>
  <c r="J1" i="67"/>
  <c r="A60" i="66"/>
  <c r="T60" i="66"/>
  <c r="U60" i="66" s="1"/>
  <c r="W60" i="66"/>
  <c r="X60" i="66"/>
  <c r="Y60" i="66"/>
  <c r="Z60" i="66"/>
  <c r="A61" i="66"/>
  <c r="T61" i="66"/>
  <c r="U61" i="66" s="1"/>
  <c r="W61" i="66"/>
  <c r="X61" i="66"/>
  <c r="Y61" i="66"/>
  <c r="Z61" i="66"/>
  <c r="A62" i="66"/>
  <c r="T62" i="66"/>
  <c r="U62" i="66" s="1"/>
  <c r="W62" i="66"/>
  <c r="X62" i="66"/>
  <c r="Y62" i="66"/>
  <c r="Z62" i="66"/>
  <c r="A63" i="66"/>
  <c r="T63" i="66"/>
  <c r="U63" i="66" s="1"/>
  <c r="W63" i="66"/>
  <c r="X63" i="66"/>
  <c r="Y63" i="66"/>
  <c r="Z63" i="66"/>
  <c r="A64" i="66"/>
  <c r="T64" i="66"/>
  <c r="U64" i="66" s="1"/>
  <c r="W64" i="66"/>
  <c r="X64" i="66"/>
  <c r="Y64" i="66"/>
  <c r="Z64" i="66"/>
  <c r="A65" i="66"/>
  <c r="T65" i="66"/>
  <c r="U65" i="66" s="1"/>
  <c r="W65" i="66"/>
  <c r="X65" i="66"/>
  <c r="Y65" i="66"/>
  <c r="Z65" i="66"/>
  <c r="A66" i="66"/>
  <c r="T66" i="66"/>
  <c r="U66" i="66" s="1"/>
  <c r="W66" i="66"/>
  <c r="X66" i="66"/>
  <c r="Y66" i="66"/>
  <c r="Z66" i="66"/>
  <c r="A67" i="66"/>
  <c r="T67" i="66"/>
  <c r="U67" i="66" s="1"/>
  <c r="W67" i="66"/>
  <c r="X67" i="66"/>
  <c r="Y67" i="66"/>
  <c r="Z67" i="66"/>
  <c r="A68" i="66"/>
  <c r="T68" i="66"/>
  <c r="U68" i="66" s="1"/>
  <c r="W68" i="66"/>
  <c r="X68" i="66"/>
  <c r="Y68" i="66"/>
  <c r="Z68" i="66"/>
  <c r="A69" i="66"/>
  <c r="T69" i="66"/>
  <c r="U69" i="66" s="1"/>
  <c r="W69" i="66"/>
  <c r="X69" i="66"/>
  <c r="Y69" i="66"/>
  <c r="Z69" i="66"/>
  <c r="A70" i="66"/>
  <c r="T70" i="66"/>
  <c r="U70" i="66" s="1"/>
  <c r="W70" i="66"/>
  <c r="X70" i="66"/>
  <c r="Y70" i="66"/>
  <c r="Z70" i="66"/>
  <c r="A71" i="66"/>
  <c r="T71" i="66"/>
  <c r="U71" i="66" s="1"/>
  <c r="W71" i="66"/>
  <c r="X71" i="66"/>
  <c r="Y71" i="66"/>
  <c r="Z71" i="66"/>
  <c r="A72" i="66"/>
  <c r="T72" i="66"/>
  <c r="U72" i="66" s="1"/>
  <c r="W72" i="66"/>
  <c r="X72" i="66"/>
  <c r="Y72" i="66"/>
  <c r="Z72" i="66"/>
  <c r="A73" i="66"/>
  <c r="T73" i="66"/>
  <c r="U73" i="66" s="1"/>
  <c r="W73" i="66"/>
  <c r="X73" i="66"/>
  <c r="Y73" i="66"/>
  <c r="Z73" i="66"/>
  <c r="A74" i="66"/>
  <c r="T74" i="66"/>
  <c r="U74" i="66" s="1"/>
  <c r="W74" i="66"/>
  <c r="X74" i="66"/>
  <c r="Y74" i="66"/>
  <c r="Z74" i="66"/>
  <c r="A75" i="66"/>
  <c r="T75" i="66"/>
  <c r="U75" i="66" s="1"/>
  <c r="W75" i="66"/>
  <c r="X75" i="66"/>
  <c r="Y75" i="66"/>
  <c r="Z75" i="66"/>
  <c r="A76" i="66"/>
  <c r="T76" i="66"/>
  <c r="U76" i="66" s="1"/>
  <c r="W76" i="66"/>
  <c r="X76" i="66"/>
  <c r="Y76" i="66"/>
  <c r="Z76" i="66"/>
  <c r="A77" i="66"/>
  <c r="T77" i="66"/>
  <c r="U77" i="66" s="1"/>
  <c r="W77" i="66"/>
  <c r="X77" i="66"/>
  <c r="Y77" i="66"/>
  <c r="Z77" i="66"/>
  <c r="A78" i="66"/>
  <c r="T78" i="66"/>
  <c r="U78" i="66" s="1"/>
  <c r="W78" i="66"/>
  <c r="X78" i="66"/>
  <c r="Y78" i="66"/>
  <c r="Z78" i="66"/>
  <c r="A79" i="66"/>
  <c r="T79" i="66"/>
  <c r="U79" i="66" s="1"/>
  <c r="W79" i="66"/>
  <c r="X79" i="66"/>
  <c r="Y79" i="66"/>
  <c r="O79" i="66" s="1"/>
  <c r="Z79" i="66"/>
  <c r="A80" i="66"/>
  <c r="T80" i="66"/>
  <c r="U80" i="66" s="1"/>
  <c r="W80" i="66"/>
  <c r="X80" i="66"/>
  <c r="Y80" i="66"/>
  <c r="Z80" i="66"/>
  <c r="A81" i="66"/>
  <c r="T81" i="66"/>
  <c r="U81" i="66" s="1"/>
  <c r="W81" i="66"/>
  <c r="X81" i="66"/>
  <c r="Y81" i="66"/>
  <c r="Z81" i="66"/>
  <c r="A82" i="66"/>
  <c r="T82" i="66"/>
  <c r="U82" i="66" s="1"/>
  <c r="W82" i="66"/>
  <c r="X82" i="66"/>
  <c r="Y82" i="66"/>
  <c r="Z82" i="66"/>
  <c r="A83" i="66"/>
  <c r="T83" i="66"/>
  <c r="U83" i="66" s="1"/>
  <c r="W83" i="66"/>
  <c r="X83" i="66"/>
  <c r="Y83" i="66"/>
  <c r="O83" i="66" s="1"/>
  <c r="Z83" i="66"/>
  <c r="A84" i="66"/>
  <c r="T84" i="66"/>
  <c r="U84" i="66" s="1"/>
  <c r="W84" i="66"/>
  <c r="X84" i="66"/>
  <c r="Y84" i="66"/>
  <c r="Z84" i="66"/>
  <c r="A85" i="66"/>
  <c r="T85" i="66"/>
  <c r="U85" i="66" s="1"/>
  <c r="W85" i="66"/>
  <c r="X85" i="66"/>
  <c r="Y85" i="66"/>
  <c r="Z85" i="66"/>
  <c r="A86" i="66"/>
  <c r="T86" i="66"/>
  <c r="U86" i="66" s="1"/>
  <c r="W86" i="66"/>
  <c r="X86" i="66"/>
  <c r="Y86" i="66"/>
  <c r="Z86" i="66"/>
  <c r="A87" i="66"/>
  <c r="T87" i="66"/>
  <c r="U87" i="66" s="1"/>
  <c r="W87" i="66"/>
  <c r="X87" i="66"/>
  <c r="Y87" i="66"/>
  <c r="Z87" i="66"/>
  <c r="A88" i="66"/>
  <c r="T88" i="66"/>
  <c r="U88" i="66" s="1"/>
  <c r="W88" i="66"/>
  <c r="X88" i="66"/>
  <c r="Y88" i="66"/>
  <c r="Z88" i="66"/>
  <c r="A89" i="66"/>
  <c r="T89" i="66"/>
  <c r="U89" i="66" s="1"/>
  <c r="W89" i="66"/>
  <c r="X89" i="66"/>
  <c r="Y89" i="66"/>
  <c r="Z89" i="66"/>
  <c r="A90" i="66"/>
  <c r="T90" i="66"/>
  <c r="U90" i="66" s="1"/>
  <c r="W90" i="66"/>
  <c r="X90" i="66"/>
  <c r="Y90" i="66"/>
  <c r="Z90" i="66"/>
  <c r="A91" i="66"/>
  <c r="T91" i="66"/>
  <c r="U91" i="66" s="1"/>
  <c r="W91" i="66"/>
  <c r="X91" i="66"/>
  <c r="Y91" i="66"/>
  <c r="Z91" i="66"/>
  <c r="A92" i="66"/>
  <c r="T92" i="66"/>
  <c r="U92" i="66" s="1"/>
  <c r="W92" i="66"/>
  <c r="X92" i="66"/>
  <c r="Y92" i="66"/>
  <c r="Z92" i="66"/>
  <c r="A93" i="66"/>
  <c r="T93" i="66"/>
  <c r="U93" i="66"/>
  <c r="W93" i="66"/>
  <c r="X93" i="66"/>
  <c r="Y93" i="66"/>
  <c r="Z93" i="66"/>
  <c r="A94" i="66"/>
  <c r="T94" i="66"/>
  <c r="U94" i="66" s="1"/>
  <c r="W94" i="66"/>
  <c r="X94" i="66"/>
  <c r="Y94" i="66"/>
  <c r="Z94" i="66"/>
  <c r="O94" i="66" s="1"/>
  <c r="A95" i="66"/>
  <c r="T95" i="66"/>
  <c r="U95" i="66" s="1"/>
  <c r="W95" i="66"/>
  <c r="X95" i="66"/>
  <c r="Y95" i="66"/>
  <c r="Z95" i="66"/>
  <c r="A96" i="66"/>
  <c r="T96" i="66"/>
  <c r="U96" i="66" s="1"/>
  <c r="W96" i="66"/>
  <c r="X96" i="66"/>
  <c r="Y96" i="66"/>
  <c r="Z96" i="66"/>
  <c r="A97" i="66"/>
  <c r="T97" i="66"/>
  <c r="U97" i="66" s="1"/>
  <c r="W97" i="66"/>
  <c r="X97" i="66"/>
  <c r="Y97" i="66"/>
  <c r="Z97" i="66"/>
  <c r="A98" i="66"/>
  <c r="T98" i="66"/>
  <c r="U98" i="66" s="1"/>
  <c r="W98" i="66"/>
  <c r="X98" i="66"/>
  <c r="Y98" i="66"/>
  <c r="Z98" i="66"/>
  <c r="O98" i="66" s="1"/>
  <c r="A99" i="66"/>
  <c r="T99" i="66"/>
  <c r="U99" i="66" s="1"/>
  <c r="W99" i="66"/>
  <c r="X99" i="66"/>
  <c r="Y99" i="66"/>
  <c r="Z99" i="66"/>
  <c r="A100" i="66"/>
  <c r="T100" i="66"/>
  <c r="U100" i="66" s="1"/>
  <c r="W100" i="66"/>
  <c r="X100" i="66"/>
  <c r="Y100" i="66"/>
  <c r="Z100" i="66"/>
  <c r="A101" i="66"/>
  <c r="T101" i="66"/>
  <c r="U101" i="66" s="1"/>
  <c r="W101" i="66"/>
  <c r="X101" i="66"/>
  <c r="Y101" i="66"/>
  <c r="Z101" i="66"/>
  <c r="Z57" i="66"/>
  <c r="Y57" i="66"/>
  <c r="X57" i="66"/>
  <c r="W57" i="66"/>
  <c r="T57" i="66"/>
  <c r="U57" i="66" s="1"/>
  <c r="A57" i="66"/>
  <c r="Z56" i="66"/>
  <c r="Y56" i="66"/>
  <c r="X56" i="66"/>
  <c r="W56" i="66"/>
  <c r="T56" i="66"/>
  <c r="U56" i="66" s="1"/>
  <c r="A56" i="66"/>
  <c r="Z58" i="66"/>
  <c r="Y58" i="66"/>
  <c r="X58" i="66"/>
  <c r="W58" i="66"/>
  <c r="T58" i="66"/>
  <c r="U58" i="66" s="1"/>
  <c r="A58" i="66"/>
  <c r="Z55" i="66"/>
  <c r="Y55" i="66"/>
  <c r="X55" i="66"/>
  <c r="W55" i="66"/>
  <c r="T55" i="66"/>
  <c r="U55" i="66" s="1"/>
  <c r="A55" i="66"/>
  <c r="Z54" i="66"/>
  <c r="Y54" i="66"/>
  <c r="X54" i="66"/>
  <c r="W54" i="66"/>
  <c r="T54" i="66"/>
  <c r="U54" i="66" s="1"/>
  <c r="A54" i="66"/>
  <c r="Z53" i="66"/>
  <c r="Y53" i="66"/>
  <c r="X53" i="66"/>
  <c r="W53" i="66"/>
  <c r="T53" i="66"/>
  <c r="U53" i="66" s="1"/>
  <c r="A53" i="66"/>
  <c r="Z52" i="66"/>
  <c r="Y52" i="66"/>
  <c r="O52" i="66" s="1"/>
  <c r="X52" i="66"/>
  <c r="W52" i="66"/>
  <c r="T52" i="66"/>
  <c r="U52" i="66" s="1"/>
  <c r="A52" i="66"/>
  <c r="Z51" i="66"/>
  <c r="Y51" i="66"/>
  <c r="X51" i="66"/>
  <c r="W51" i="66"/>
  <c r="T51" i="66"/>
  <c r="U51" i="66" s="1"/>
  <c r="A51" i="66"/>
  <c r="Z50" i="66"/>
  <c r="Y50" i="66"/>
  <c r="X50" i="66"/>
  <c r="W50" i="66"/>
  <c r="T50" i="66"/>
  <c r="U50" i="66" s="1"/>
  <c r="A50" i="66"/>
  <c r="Z49" i="66"/>
  <c r="Y49" i="66"/>
  <c r="X49" i="66"/>
  <c r="W49" i="66"/>
  <c r="T49" i="66"/>
  <c r="U49" i="66" s="1"/>
  <c r="A49" i="66"/>
  <c r="Z48" i="66"/>
  <c r="Y48" i="66"/>
  <c r="O48" i="66" s="1"/>
  <c r="X48" i="66"/>
  <c r="W48" i="66"/>
  <c r="T48" i="66"/>
  <c r="U48" i="66" s="1"/>
  <c r="A48" i="66"/>
  <c r="Z47" i="66"/>
  <c r="Y47" i="66"/>
  <c r="X47" i="66"/>
  <c r="W47" i="66"/>
  <c r="T47" i="66"/>
  <c r="U47" i="66" s="1"/>
  <c r="A47" i="66"/>
  <c r="Z46" i="66"/>
  <c r="Y46" i="66"/>
  <c r="X46" i="66"/>
  <c r="W46" i="66"/>
  <c r="T46" i="66"/>
  <c r="U46" i="66" s="1"/>
  <c r="A46" i="66"/>
  <c r="Z45" i="66"/>
  <c r="Y45" i="66"/>
  <c r="X45" i="66"/>
  <c r="W45" i="66"/>
  <c r="T45" i="66"/>
  <c r="U45" i="66" s="1"/>
  <c r="A45" i="66"/>
  <c r="Z44" i="66"/>
  <c r="Y44" i="66"/>
  <c r="X44" i="66"/>
  <c r="W44" i="66"/>
  <c r="T44" i="66"/>
  <c r="U44" i="66" s="1"/>
  <c r="A44" i="66"/>
  <c r="Z43" i="66"/>
  <c r="Y43" i="66"/>
  <c r="X43" i="66"/>
  <c r="W43" i="66"/>
  <c r="T43" i="66"/>
  <c r="U43" i="66" s="1"/>
  <c r="A43" i="66"/>
  <c r="Z42" i="66"/>
  <c r="Y42" i="66"/>
  <c r="X42" i="66"/>
  <c r="W42" i="66"/>
  <c r="T42" i="66"/>
  <c r="U42" i="66" s="1"/>
  <c r="A42" i="66"/>
  <c r="Z41" i="66"/>
  <c r="Y41" i="66"/>
  <c r="X41" i="66"/>
  <c r="W41" i="66"/>
  <c r="T41" i="66"/>
  <c r="U41" i="66"/>
  <c r="A41" i="66"/>
  <c r="Z40" i="66"/>
  <c r="Y40" i="66"/>
  <c r="X40" i="66"/>
  <c r="W40" i="66"/>
  <c r="T40" i="66"/>
  <c r="U40" i="66" s="1"/>
  <c r="A40" i="66"/>
  <c r="Z39" i="66"/>
  <c r="Y39" i="66"/>
  <c r="X39" i="66"/>
  <c r="W39" i="66"/>
  <c r="T39" i="66"/>
  <c r="U39" i="66" s="1"/>
  <c r="A39" i="66"/>
  <c r="Z38" i="66"/>
  <c r="Y38" i="66"/>
  <c r="X38" i="66"/>
  <c r="W38" i="66"/>
  <c r="T38" i="66"/>
  <c r="U38" i="66" s="1"/>
  <c r="A38" i="66"/>
  <c r="Z80" i="65"/>
  <c r="Y80" i="65"/>
  <c r="X80" i="65"/>
  <c r="W80" i="65"/>
  <c r="T80" i="65"/>
  <c r="U80" i="65" s="1"/>
  <c r="A80" i="65"/>
  <c r="Z79" i="65"/>
  <c r="O79" i="65" s="1"/>
  <c r="Y79" i="65"/>
  <c r="X79" i="65"/>
  <c r="W79" i="65"/>
  <c r="T79" i="65"/>
  <c r="U79" i="65" s="1"/>
  <c r="A79" i="65"/>
  <c r="Z78" i="65"/>
  <c r="Y78" i="65"/>
  <c r="X78" i="65"/>
  <c r="W78" i="65"/>
  <c r="T78" i="65"/>
  <c r="U78" i="65" s="1"/>
  <c r="A78" i="65"/>
  <c r="Z77" i="65"/>
  <c r="Y77" i="65"/>
  <c r="X77" i="65"/>
  <c r="W77" i="65"/>
  <c r="T77" i="65"/>
  <c r="U77" i="65" s="1"/>
  <c r="A77" i="65"/>
  <c r="Z76" i="65"/>
  <c r="Y76" i="65"/>
  <c r="X76" i="65"/>
  <c r="W76" i="65"/>
  <c r="T76" i="65"/>
  <c r="U76" i="65" s="1"/>
  <c r="A76" i="65"/>
  <c r="Z75" i="65"/>
  <c r="Y75" i="65"/>
  <c r="X75" i="65"/>
  <c r="W75" i="65"/>
  <c r="T75" i="65"/>
  <c r="U75" i="65" s="1"/>
  <c r="A75" i="65"/>
  <c r="Z74" i="65"/>
  <c r="Y74" i="65"/>
  <c r="X74" i="65"/>
  <c r="W74" i="65"/>
  <c r="T74" i="65"/>
  <c r="U74" i="65" s="1"/>
  <c r="A74" i="65"/>
  <c r="Z73" i="65"/>
  <c r="Y73" i="65"/>
  <c r="X73" i="65"/>
  <c r="W73" i="65"/>
  <c r="T73" i="65"/>
  <c r="U73" i="65" s="1"/>
  <c r="A73" i="65"/>
  <c r="Z72" i="65"/>
  <c r="Y72" i="65"/>
  <c r="X72" i="65"/>
  <c r="W72" i="65"/>
  <c r="T72" i="65"/>
  <c r="U72" i="65" s="1"/>
  <c r="A72" i="65"/>
  <c r="Z71" i="65"/>
  <c r="Y71" i="65"/>
  <c r="X71" i="65"/>
  <c r="W71" i="65"/>
  <c r="T71" i="65"/>
  <c r="U71" i="65" s="1"/>
  <c r="A71" i="65"/>
  <c r="Z70" i="65"/>
  <c r="Y70" i="65"/>
  <c r="X70" i="65"/>
  <c r="W70" i="65"/>
  <c r="T70" i="65"/>
  <c r="U70" i="65" s="1"/>
  <c r="A70" i="65"/>
  <c r="Z69" i="65"/>
  <c r="Y69" i="65"/>
  <c r="X69" i="65"/>
  <c r="W69" i="65"/>
  <c r="T69" i="65"/>
  <c r="U69" i="65" s="1"/>
  <c r="A69" i="65"/>
  <c r="Z68" i="65"/>
  <c r="Y68" i="65"/>
  <c r="X68" i="65"/>
  <c r="W68" i="65"/>
  <c r="T68" i="65"/>
  <c r="U68" i="65" s="1"/>
  <c r="A68" i="65"/>
  <c r="Z67" i="65"/>
  <c r="Y67" i="65"/>
  <c r="X67" i="65"/>
  <c r="W67" i="65"/>
  <c r="T67" i="65"/>
  <c r="U67" i="65" s="1"/>
  <c r="A67" i="65"/>
  <c r="Z66" i="65"/>
  <c r="Y66" i="65"/>
  <c r="X66" i="65"/>
  <c r="W66" i="65"/>
  <c r="T66" i="65"/>
  <c r="U66" i="65" s="1"/>
  <c r="A66" i="65"/>
  <c r="Z65" i="65"/>
  <c r="Y65" i="65"/>
  <c r="X65" i="65"/>
  <c r="W65" i="65"/>
  <c r="T65" i="65"/>
  <c r="U65" i="65" s="1"/>
  <c r="A65" i="65"/>
  <c r="Z64" i="65"/>
  <c r="Y64" i="65"/>
  <c r="X64" i="65"/>
  <c r="W64" i="65"/>
  <c r="T64" i="65"/>
  <c r="U64" i="65" s="1"/>
  <c r="A64" i="65"/>
  <c r="Z63" i="65"/>
  <c r="Y63" i="65"/>
  <c r="X63" i="65"/>
  <c r="W63" i="65"/>
  <c r="T63" i="65"/>
  <c r="U63" i="65" s="1"/>
  <c r="A63" i="65"/>
  <c r="Z62" i="65"/>
  <c r="Y62" i="65"/>
  <c r="X62" i="65"/>
  <c r="W62" i="65"/>
  <c r="T62" i="65"/>
  <c r="U62" i="65" s="1"/>
  <c r="A62" i="65"/>
  <c r="Z61" i="65"/>
  <c r="Y61" i="65"/>
  <c r="X61" i="65"/>
  <c r="W61" i="65"/>
  <c r="T61" i="65"/>
  <c r="U61" i="65" s="1"/>
  <c r="A61" i="65"/>
  <c r="Z60" i="65"/>
  <c r="Y60" i="65"/>
  <c r="X60" i="65"/>
  <c r="W60" i="65"/>
  <c r="T60" i="65"/>
  <c r="U60" i="65" s="1"/>
  <c r="A60" i="65"/>
  <c r="Z59" i="65"/>
  <c r="Y59" i="65"/>
  <c r="X59" i="65"/>
  <c r="W59" i="65"/>
  <c r="T59" i="65"/>
  <c r="U59" i="65" s="1"/>
  <c r="A59" i="65"/>
  <c r="Z58" i="65"/>
  <c r="Y58" i="65"/>
  <c r="X58" i="65"/>
  <c r="W58" i="65"/>
  <c r="T58" i="65"/>
  <c r="U58" i="65" s="1"/>
  <c r="A58" i="65"/>
  <c r="Z57" i="65"/>
  <c r="Y57" i="65"/>
  <c r="X57" i="65"/>
  <c r="W57" i="65"/>
  <c r="T57" i="65"/>
  <c r="U57" i="65" s="1"/>
  <c r="A57" i="65"/>
  <c r="Z56" i="65"/>
  <c r="Y56" i="65"/>
  <c r="X56" i="65"/>
  <c r="W56" i="65"/>
  <c r="T56" i="65"/>
  <c r="U56" i="65" s="1"/>
  <c r="A56" i="65"/>
  <c r="Z55" i="65"/>
  <c r="Y55" i="65"/>
  <c r="X55" i="65"/>
  <c r="W55" i="65"/>
  <c r="T55" i="65"/>
  <c r="U55" i="65" s="1"/>
  <c r="A55" i="65"/>
  <c r="Z54" i="65"/>
  <c r="Y54" i="65"/>
  <c r="X54" i="65"/>
  <c r="W54" i="65"/>
  <c r="T54" i="65"/>
  <c r="U54" i="65" s="1"/>
  <c r="A54" i="65"/>
  <c r="Z53" i="65"/>
  <c r="Y53" i="65"/>
  <c r="X53" i="65"/>
  <c r="W53" i="65"/>
  <c r="T53" i="65"/>
  <c r="U53" i="65" s="1"/>
  <c r="A53" i="65"/>
  <c r="Z52" i="65"/>
  <c r="Y52" i="65"/>
  <c r="X52" i="65"/>
  <c r="W52" i="65"/>
  <c r="T52" i="65"/>
  <c r="U52" i="65" s="1"/>
  <c r="A52" i="65"/>
  <c r="Z51" i="65"/>
  <c r="O51" i="65" s="1"/>
  <c r="Y51" i="65"/>
  <c r="X51" i="65"/>
  <c r="W51" i="65"/>
  <c r="T51" i="65"/>
  <c r="U51" i="65" s="1"/>
  <c r="A51" i="65"/>
  <c r="Z50" i="65"/>
  <c r="O50" i="65" s="1"/>
  <c r="Y50" i="65"/>
  <c r="X50" i="65"/>
  <c r="W50" i="65"/>
  <c r="T50" i="65"/>
  <c r="U50" i="65" s="1"/>
  <c r="A50" i="65"/>
  <c r="Z49" i="65"/>
  <c r="Y49" i="65"/>
  <c r="X49" i="65"/>
  <c r="W49" i="65"/>
  <c r="T49" i="65"/>
  <c r="U49" i="65" s="1"/>
  <c r="A49" i="65"/>
  <c r="Z48" i="65"/>
  <c r="Y48" i="65"/>
  <c r="X48" i="65"/>
  <c r="W48" i="65"/>
  <c r="T48" i="65"/>
  <c r="U48" i="65" s="1"/>
  <c r="A48" i="65"/>
  <c r="Z47" i="65"/>
  <c r="O47" i="65" s="1"/>
  <c r="Y47" i="65"/>
  <c r="X47" i="65"/>
  <c r="W47" i="65"/>
  <c r="T47" i="65"/>
  <c r="U47" i="65" s="1"/>
  <c r="A47" i="65"/>
  <c r="Z46" i="65"/>
  <c r="Y46" i="65"/>
  <c r="X46" i="65"/>
  <c r="W46" i="65"/>
  <c r="T46" i="65"/>
  <c r="U46" i="65" s="1"/>
  <c r="A46" i="65"/>
  <c r="Z45" i="65"/>
  <c r="Y45" i="65"/>
  <c r="X45" i="65"/>
  <c r="W45" i="65"/>
  <c r="T45" i="65"/>
  <c r="U45" i="65" s="1"/>
  <c r="A45" i="65"/>
  <c r="Z44" i="65"/>
  <c r="O44" i="65" s="1"/>
  <c r="Y44" i="65"/>
  <c r="X44" i="65"/>
  <c r="W44" i="65"/>
  <c r="T44" i="65"/>
  <c r="U44" i="65" s="1"/>
  <c r="A44" i="65"/>
  <c r="Z43" i="65"/>
  <c r="Y43" i="65"/>
  <c r="X43" i="65"/>
  <c r="W43" i="65"/>
  <c r="T43" i="65"/>
  <c r="U43" i="65" s="1"/>
  <c r="A43" i="65"/>
  <c r="Z42" i="65"/>
  <c r="Y42" i="65"/>
  <c r="X42" i="65"/>
  <c r="W42" i="65"/>
  <c r="T42" i="65"/>
  <c r="U42" i="65" s="1"/>
  <c r="A42" i="65"/>
  <c r="Z41" i="65"/>
  <c r="Y41" i="65"/>
  <c r="X41" i="65"/>
  <c r="W41" i="65"/>
  <c r="T41" i="65"/>
  <c r="U41" i="65" s="1"/>
  <c r="A41" i="65"/>
  <c r="Z40" i="65"/>
  <c r="O40" i="65" s="1"/>
  <c r="Y40" i="65"/>
  <c r="X40" i="65"/>
  <c r="W40" i="65"/>
  <c r="T40" i="65"/>
  <c r="U40" i="65" s="1"/>
  <c r="A40" i="65"/>
  <c r="Z39" i="65"/>
  <c r="Y39" i="65"/>
  <c r="X39" i="65"/>
  <c r="W39" i="65"/>
  <c r="T39" i="65"/>
  <c r="U39" i="65" s="1"/>
  <c r="A39" i="65"/>
  <c r="Z38" i="65"/>
  <c r="Y38" i="65"/>
  <c r="X38" i="65"/>
  <c r="W38" i="65"/>
  <c r="T38" i="65"/>
  <c r="U38" i="65" s="1"/>
  <c r="A38" i="65"/>
  <c r="Y38" i="67"/>
  <c r="X38" i="67"/>
  <c r="W38" i="67"/>
  <c r="V38" i="67"/>
  <c r="S38" i="67"/>
  <c r="T38" i="67" s="1"/>
  <c r="Y37" i="67"/>
  <c r="X37" i="67"/>
  <c r="N37" i="67" s="1"/>
  <c r="W37" i="67"/>
  <c r="V37" i="67"/>
  <c r="S37" i="67"/>
  <c r="T37" i="67" s="1"/>
  <c r="Y36" i="67"/>
  <c r="X36" i="67"/>
  <c r="W36" i="67"/>
  <c r="V36" i="67"/>
  <c r="S36" i="67"/>
  <c r="T36" i="67" s="1"/>
  <c r="Y35" i="67"/>
  <c r="X35" i="67"/>
  <c r="W35" i="67"/>
  <c r="V35" i="67"/>
  <c r="S35" i="67"/>
  <c r="T35" i="67" s="1"/>
  <c r="Y34" i="67"/>
  <c r="N34" i="67" s="1"/>
  <c r="X34" i="67"/>
  <c r="W34" i="67"/>
  <c r="V34" i="67"/>
  <c r="S34" i="67"/>
  <c r="T34" i="67" s="1"/>
  <c r="Y33" i="67"/>
  <c r="X33" i="67"/>
  <c r="W33" i="67"/>
  <c r="V33" i="67"/>
  <c r="S33" i="67"/>
  <c r="T33" i="67" s="1"/>
  <c r="Y32" i="67"/>
  <c r="X32" i="67"/>
  <c r="W32" i="67"/>
  <c r="V32" i="67"/>
  <c r="S32" i="67"/>
  <c r="T32" i="67" s="1"/>
  <c r="Y31" i="67"/>
  <c r="X31" i="67"/>
  <c r="W31" i="67"/>
  <c r="V31" i="67"/>
  <c r="S31" i="67"/>
  <c r="T31" i="67" s="1"/>
  <c r="Y30" i="67"/>
  <c r="N30" i="67" s="1"/>
  <c r="X30" i="67"/>
  <c r="W30" i="67"/>
  <c r="V30" i="67"/>
  <c r="S30" i="67"/>
  <c r="T30" i="67" s="1"/>
  <c r="Y29" i="67"/>
  <c r="X29" i="67"/>
  <c r="N29" i="67" s="1"/>
  <c r="W29" i="67"/>
  <c r="V29" i="67"/>
  <c r="S29" i="67"/>
  <c r="T29" i="67" s="1"/>
  <c r="Y28" i="67"/>
  <c r="X28" i="67"/>
  <c r="W28" i="67"/>
  <c r="V28" i="67"/>
  <c r="S28" i="67"/>
  <c r="T28" i="67" s="1"/>
  <c r="Y27" i="67"/>
  <c r="X27" i="67"/>
  <c r="N27" i="67" s="1"/>
  <c r="W27" i="67"/>
  <c r="V27" i="67"/>
  <c r="S27" i="67"/>
  <c r="T27" i="67" s="1"/>
  <c r="Y26" i="67"/>
  <c r="X26" i="67"/>
  <c r="W26" i="67"/>
  <c r="V26" i="67"/>
  <c r="S26" i="67"/>
  <c r="T26" i="67" s="1"/>
  <c r="Y25" i="67"/>
  <c r="X25" i="67"/>
  <c r="N25" i="67" s="1"/>
  <c r="W25" i="67"/>
  <c r="V25" i="67"/>
  <c r="S25" i="67"/>
  <c r="T25" i="67" s="1"/>
  <c r="Y24" i="67"/>
  <c r="X24" i="67"/>
  <c r="W24" i="67"/>
  <c r="V24" i="67"/>
  <c r="S24" i="67"/>
  <c r="T24" i="67" s="1"/>
  <c r="Y23" i="67"/>
  <c r="X23" i="67"/>
  <c r="W23" i="67"/>
  <c r="V23" i="67"/>
  <c r="S23" i="67"/>
  <c r="T23" i="67" s="1"/>
  <c r="Y22" i="67"/>
  <c r="N22" i="67" s="1"/>
  <c r="X22" i="67"/>
  <c r="W22" i="67"/>
  <c r="V22" i="67"/>
  <c r="S22" i="67"/>
  <c r="T22" i="67" s="1"/>
  <c r="Y21" i="67"/>
  <c r="X21" i="67"/>
  <c r="N21" i="67" s="1"/>
  <c r="W21" i="67"/>
  <c r="V21" i="67"/>
  <c r="S21" i="67"/>
  <c r="T21" i="67" s="1"/>
  <c r="Y20" i="67"/>
  <c r="X20" i="67"/>
  <c r="W20" i="67"/>
  <c r="V20" i="67"/>
  <c r="S20" i="67"/>
  <c r="T20" i="67" s="1"/>
  <c r="Y19" i="67"/>
  <c r="X19" i="67"/>
  <c r="W19" i="67"/>
  <c r="V19" i="67"/>
  <c r="S19" i="67"/>
  <c r="T19" i="67" s="1"/>
  <c r="Y18" i="67"/>
  <c r="X18" i="67"/>
  <c r="W18" i="67"/>
  <c r="V18" i="67"/>
  <c r="S18" i="67"/>
  <c r="T18" i="67" s="1"/>
  <c r="Y17" i="67"/>
  <c r="X17" i="67"/>
  <c r="W17" i="67"/>
  <c r="V17" i="67"/>
  <c r="S17" i="67"/>
  <c r="T17" i="67" s="1"/>
  <c r="Y16" i="67"/>
  <c r="X16" i="67"/>
  <c r="W16" i="67"/>
  <c r="V16" i="67"/>
  <c r="S16" i="67"/>
  <c r="T16" i="67" s="1"/>
  <c r="Y15" i="67"/>
  <c r="X15" i="67"/>
  <c r="N15" i="67" s="1"/>
  <c r="W15" i="67"/>
  <c r="V15" i="67"/>
  <c r="S15" i="67"/>
  <c r="T15" i="67" s="1"/>
  <c r="Y14" i="67"/>
  <c r="N14" i="67" s="1"/>
  <c r="X14" i="67"/>
  <c r="W14" i="67"/>
  <c r="V14" i="67"/>
  <c r="S14" i="67"/>
  <c r="T14" i="67" s="1"/>
  <c r="Y13" i="67"/>
  <c r="X13" i="67"/>
  <c r="N13" i="67" s="1"/>
  <c r="W13" i="67"/>
  <c r="V13" i="67"/>
  <c r="S13" i="67"/>
  <c r="T13" i="67" s="1"/>
  <c r="Y12" i="67"/>
  <c r="X12" i="67"/>
  <c r="W12" i="67"/>
  <c r="V12" i="67"/>
  <c r="S12" i="67"/>
  <c r="T12" i="67" s="1"/>
  <c r="Y11" i="67"/>
  <c r="X11" i="67"/>
  <c r="W11" i="67"/>
  <c r="V11" i="67"/>
  <c r="S11" i="67"/>
  <c r="T11" i="67" s="1"/>
  <c r="Y10" i="67"/>
  <c r="N10" i="67" s="1"/>
  <c r="X10" i="67"/>
  <c r="W10" i="67"/>
  <c r="V10" i="67"/>
  <c r="S10" i="67"/>
  <c r="T10" i="67" s="1"/>
  <c r="Y9" i="67"/>
  <c r="X9" i="67"/>
  <c r="W9" i="67"/>
  <c r="V9" i="67"/>
  <c r="S9" i="67"/>
  <c r="T9" i="67" s="1"/>
  <c r="Y8" i="67"/>
  <c r="N8" i="67" s="1"/>
  <c r="X8" i="67"/>
  <c r="W8" i="67"/>
  <c r="V8" i="67"/>
  <c r="S8" i="67"/>
  <c r="T8" i="67" s="1"/>
  <c r="Y7" i="67"/>
  <c r="X7" i="67"/>
  <c r="N7" i="67" s="1"/>
  <c r="W7" i="67"/>
  <c r="V7" i="67"/>
  <c r="S7" i="67"/>
  <c r="T7" i="67" s="1"/>
  <c r="Y6" i="67"/>
  <c r="X6" i="67"/>
  <c r="W6" i="67"/>
  <c r="V6" i="67"/>
  <c r="S6" i="67"/>
  <c r="T6" i="67" s="1"/>
  <c r="Y5" i="67"/>
  <c r="X5" i="67"/>
  <c r="N5" i="67" s="1"/>
  <c r="W5" i="67"/>
  <c r="V5" i="67"/>
  <c r="S5" i="67"/>
  <c r="T5" i="67" s="1"/>
  <c r="Z59" i="66"/>
  <c r="O59" i="66" s="1"/>
  <c r="Y59" i="66"/>
  <c r="X59" i="66"/>
  <c r="W59" i="66"/>
  <c r="T59" i="66"/>
  <c r="U59" i="66" s="1"/>
  <c r="A59" i="66"/>
  <c r="Z37" i="66"/>
  <c r="Y37" i="66"/>
  <c r="X37" i="66"/>
  <c r="W37" i="66"/>
  <c r="T37" i="66"/>
  <c r="U37" i="66" s="1"/>
  <c r="A37" i="66"/>
  <c r="Z36" i="66"/>
  <c r="Y36" i="66"/>
  <c r="X36" i="66"/>
  <c r="W36" i="66"/>
  <c r="T36" i="66"/>
  <c r="U36" i="66" s="1"/>
  <c r="A36" i="66"/>
  <c r="Z35" i="66"/>
  <c r="O35" i="66" s="1"/>
  <c r="Y35" i="66"/>
  <c r="X35" i="66"/>
  <c r="W35" i="66"/>
  <c r="T35" i="66"/>
  <c r="U35" i="66" s="1"/>
  <c r="A35" i="66"/>
  <c r="Z34" i="66"/>
  <c r="Y34" i="66"/>
  <c r="X34" i="66"/>
  <c r="W34" i="66"/>
  <c r="T34" i="66"/>
  <c r="U34" i="66" s="1"/>
  <c r="A34" i="66"/>
  <c r="Z33" i="66"/>
  <c r="Y33" i="66"/>
  <c r="X33" i="66"/>
  <c r="W33" i="66"/>
  <c r="T33" i="66"/>
  <c r="U33" i="66" s="1"/>
  <c r="A33" i="66"/>
  <c r="Z32" i="66"/>
  <c r="Y32" i="66"/>
  <c r="X32" i="66"/>
  <c r="W32" i="66"/>
  <c r="T32" i="66"/>
  <c r="U32" i="66" s="1"/>
  <c r="A32" i="66"/>
  <c r="Z31" i="66"/>
  <c r="Y31" i="66"/>
  <c r="X31" i="66"/>
  <c r="W31" i="66"/>
  <c r="T31" i="66"/>
  <c r="U31" i="66" s="1"/>
  <c r="A31" i="66"/>
  <c r="Z30" i="66"/>
  <c r="Y30" i="66"/>
  <c r="X30" i="66"/>
  <c r="W30" i="66"/>
  <c r="T30" i="66"/>
  <c r="U30" i="66" s="1"/>
  <c r="A30" i="66"/>
  <c r="Z29" i="66"/>
  <c r="Y29" i="66"/>
  <c r="X29" i="66"/>
  <c r="W29" i="66"/>
  <c r="T29" i="66"/>
  <c r="U29" i="66" s="1"/>
  <c r="A29" i="66"/>
  <c r="Z28" i="66"/>
  <c r="Y28" i="66"/>
  <c r="X28" i="66"/>
  <c r="W28" i="66"/>
  <c r="T28" i="66"/>
  <c r="U28" i="66" s="1"/>
  <c r="A28" i="66"/>
  <c r="Z27" i="66"/>
  <c r="Y27" i="66"/>
  <c r="X27" i="66"/>
  <c r="W27" i="66"/>
  <c r="T27" i="66"/>
  <c r="U27" i="66" s="1"/>
  <c r="A27" i="66"/>
  <c r="Z26" i="66"/>
  <c r="Y26" i="66"/>
  <c r="O26" i="66" s="1"/>
  <c r="X26" i="66"/>
  <c r="W26" i="66"/>
  <c r="T26" i="66"/>
  <c r="U26" i="66" s="1"/>
  <c r="A26" i="66"/>
  <c r="Z25" i="66"/>
  <c r="Y25" i="66"/>
  <c r="X25" i="66"/>
  <c r="W25" i="66"/>
  <c r="T25" i="66"/>
  <c r="U25" i="66" s="1"/>
  <c r="A25" i="66"/>
  <c r="Z24" i="66"/>
  <c r="Y24" i="66"/>
  <c r="O24" i="66" s="1"/>
  <c r="X24" i="66"/>
  <c r="W24" i="66"/>
  <c r="T24" i="66"/>
  <c r="U24" i="66" s="1"/>
  <c r="A24" i="66"/>
  <c r="Z23" i="66"/>
  <c r="Y23" i="66"/>
  <c r="X23" i="66"/>
  <c r="W23" i="66"/>
  <c r="T23" i="66"/>
  <c r="U23" i="66" s="1"/>
  <c r="A23" i="66"/>
  <c r="Z22" i="66"/>
  <c r="Y22" i="66"/>
  <c r="X22" i="66"/>
  <c r="W22" i="66"/>
  <c r="T22" i="66"/>
  <c r="U22" i="66" s="1"/>
  <c r="A22" i="66"/>
  <c r="Z21" i="66"/>
  <c r="Y21" i="66"/>
  <c r="X21" i="66"/>
  <c r="W21" i="66"/>
  <c r="T21" i="66"/>
  <c r="U21" i="66" s="1"/>
  <c r="A21" i="66"/>
  <c r="Z20" i="66"/>
  <c r="Y20" i="66"/>
  <c r="X20" i="66"/>
  <c r="W20" i="66"/>
  <c r="T20" i="66"/>
  <c r="U20" i="66" s="1"/>
  <c r="A20" i="66"/>
  <c r="Z19" i="66"/>
  <c r="Y19" i="66"/>
  <c r="O19" i="66" s="1"/>
  <c r="X19" i="66"/>
  <c r="W19" i="66"/>
  <c r="T19" i="66"/>
  <c r="U19" i="66"/>
  <c r="A19" i="66"/>
  <c r="Z18" i="66"/>
  <c r="O18" i="66" s="1"/>
  <c r="Y18" i="66"/>
  <c r="X18" i="66"/>
  <c r="W18" i="66"/>
  <c r="T18" i="66"/>
  <c r="U18" i="66" s="1"/>
  <c r="A18" i="66"/>
  <c r="Z17" i="66"/>
  <c r="O17" i="66" s="1"/>
  <c r="Y17" i="66"/>
  <c r="X17" i="66"/>
  <c r="W17" i="66"/>
  <c r="T17" i="66"/>
  <c r="U17" i="66" s="1"/>
  <c r="A17" i="66"/>
  <c r="Z16" i="66"/>
  <c r="Y16" i="66"/>
  <c r="X16" i="66"/>
  <c r="W16" i="66"/>
  <c r="T16" i="66"/>
  <c r="U16" i="66" s="1"/>
  <c r="A16" i="66"/>
  <c r="Z15" i="66"/>
  <c r="Y15" i="66"/>
  <c r="X15" i="66"/>
  <c r="W15" i="66"/>
  <c r="T15" i="66"/>
  <c r="U15" i="66" s="1"/>
  <c r="A15" i="66"/>
  <c r="Z14" i="66"/>
  <c r="Y14" i="66"/>
  <c r="X14" i="66"/>
  <c r="W14" i="66"/>
  <c r="T14" i="66"/>
  <c r="U14" i="66" s="1"/>
  <c r="A14" i="66"/>
  <c r="Z13" i="66"/>
  <c r="O13" i="66" s="1"/>
  <c r="Y13" i="66"/>
  <c r="X13" i="66"/>
  <c r="W13" i="66"/>
  <c r="T13" i="66"/>
  <c r="U13" i="66" s="1"/>
  <c r="A13" i="66"/>
  <c r="Z12" i="66"/>
  <c r="O12" i="66" s="1"/>
  <c r="Y12" i="66"/>
  <c r="X12" i="66"/>
  <c r="W12" i="66"/>
  <c r="T12" i="66"/>
  <c r="U12" i="66" s="1"/>
  <c r="A12" i="66"/>
  <c r="Z11" i="66"/>
  <c r="O11" i="66" s="1"/>
  <c r="Y11" i="66"/>
  <c r="X11" i="66"/>
  <c r="W11" i="66"/>
  <c r="T11" i="66"/>
  <c r="U11" i="66" s="1"/>
  <c r="A11" i="66"/>
  <c r="Z10" i="66"/>
  <c r="O10" i="66" s="1"/>
  <c r="Y10" i="66"/>
  <c r="X10" i="66"/>
  <c r="W10" i="66"/>
  <c r="T10" i="66"/>
  <c r="U10" i="66" s="1"/>
  <c r="A10" i="66"/>
  <c r="Z9" i="66"/>
  <c r="Y9" i="66"/>
  <c r="X9" i="66"/>
  <c r="W9" i="66"/>
  <c r="T9" i="66"/>
  <c r="U9" i="66" s="1"/>
  <c r="A9" i="66"/>
  <c r="Z8" i="66"/>
  <c r="Y8" i="66"/>
  <c r="X8" i="66"/>
  <c r="W8" i="66"/>
  <c r="T8" i="66"/>
  <c r="U8" i="66" s="1"/>
  <c r="A8" i="66"/>
  <c r="Z7" i="66"/>
  <c r="Y7" i="66"/>
  <c r="X7" i="66"/>
  <c r="W7" i="66"/>
  <c r="T7" i="66"/>
  <c r="U7" i="66" s="1"/>
  <c r="A7" i="66"/>
  <c r="Z6" i="66"/>
  <c r="Y6" i="66"/>
  <c r="X6" i="66"/>
  <c r="W6" i="66"/>
  <c r="T6" i="66"/>
  <c r="U6" i="66" s="1"/>
  <c r="A6" i="66"/>
  <c r="Z5" i="66"/>
  <c r="Y5" i="66"/>
  <c r="O5" i="66" s="1"/>
  <c r="X5" i="66"/>
  <c r="W5" i="66"/>
  <c r="T5" i="66"/>
  <c r="U5" i="66" s="1"/>
  <c r="A5" i="66"/>
  <c r="Z81" i="65"/>
  <c r="Y81" i="65"/>
  <c r="O81" i="65" s="1"/>
  <c r="X81" i="65"/>
  <c r="W81" i="65"/>
  <c r="T81" i="65"/>
  <c r="U81" i="65" s="1"/>
  <c r="A81" i="65"/>
  <c r="Z37" i="65"/>
  <c r="Y37" i="65"/>
  <c r="X37" i="65"/>
  <c r="W37" i="65"/>
  <c r="T37" i="65"/>
  <c r="U37" i="65" s="1"/>
  <c r="A37" i="65"/>
  <c r="Z36" i="65"/>
  <c r="Y36" i="65"/>
  <c r="O36" i="65" s="1"/>
  <c r="X36" i="65"/>
  <c r="W36" i="65"/>
  <c r="T36" i="65"/>
  <c r="U36" i="65" s="1"/>
  <c r="A36" i="65"/>
  <c r="Z35" i="65"/>
  <c r="Y35" i="65"/>
  <c r="X35" i="65"/>
  <c r="W35" i="65"/>
  <c r="T35" i="65"/>
  <c r="U35" i="65" s="1"/>
  <c r="A35" i="65"/>
  <c r="Z34" i="65"/>
  <c r="Y34" i="65"/>
  <c r="X34" i="65"/>
  <c r="W34" i="65"/>
  <c r="T34" i="65"/>
  <c r="U34" i="65" s="1"/>
  <c r="A34" i="65"/>
  <c r="Z33" i="65"/>
  <c r="Y33" i="65"/>
  <c r="O33" i="65" s="1"/>
  <c r="X33" i="65"/>
  <c r="W33" i="65"/>
  <c r="T33" i="65"/>
  <c r="U33" i="65"/>
  <c r="A33" i="65"/>
  <c r="Z32" i="65"/>
  <c r="O32" i="65" s="1"/>
  <c r="Y32" i="65"/>
  <c r="X32" i="65"/>
  <c r="W32" i="65"/>
  <c r="T32" i="65"/>
  <c r="U32" i="65" s="1"/>
  <c r="A32" i="65"/>
  <c r="Z31" i="65"/>
  <c r="O31" i="65" s="1"/>
  <c r="Y31" i="65"/>
  <c r="X31" i="65"/>
  <c r="W31" i="65"/>
  <c r="T31" i="65"/>
  <c r="U31" i="65" s="1"/>
  <c r="A31" i="65"/>
  <c r="Z30" i="65"/>
  <c r="O30" i="65" s="1"/>
  <c r="Y30" i="65"/>
  <c r="X30" i="65"/>
  <c r="W30" i="65"/>
  <c r="T30" i="65"/>
  <c r="U30" i="65" s="1"/>
  <c r="A30" i="65"/>
  <c r="Z29" i="65"/>
  <c r="Y29" i="65"/>
  <c r="X29" i="65"/>
  <c r="W29" i="65"/>
  <c r="T29" i="65"/>
  <c r="U29" i="65" s="1"/>
  <c r="A29" i="65"/>
  <c r="Z28" i="65"/>
  <c r="O28" i="65" s="1"/>
  <c r="Y28" i="65"/>
  <c r="X28" i="65"/>
  <c r="W28" i="65"/>
  <c r="T28" i="65"/>
  <c r="U28" i="65" s="1"/>
  <c r="A28" i="65"/>
  <c r="Z27" i="65"/>
  <c r="O27" i="65" s="1"/>
  <c r="Y27" i="65"/>
  <c r="X27" i="65"/>
  <c r="W27" i="65"/>
  <c r="T27" i="65"/>
  <c r="U27" i="65" s="1"/>
  <c r="A27" i="65"/>
  <c r="Z26" i="65"/>
  <c r="Y26" i="65"/>
  <c r="X26" i="65"/>
  <c r="W26" i="65"/>
  <c r="T26" i="65"/>
  <c r="U26" i="65" s="1"/>
  <c r="A26" i="65"/>
  <c r="Z25" i="65"/>
  <c r="Y25" i="65"/>
  <c r="X25" i="65"/>
  <c r="W25" i="65"/>
  <c r="T25" i="65"/>
  <c r="U25" i="65" s="1"/>
  <c r="A25" i="65"/>
  <c r="Z24" i="65"/>
  <c r="Y24" i="65"/>
  <c r="X24" i="65"/>
  <c r="W24" i="65"/>
  <c r="T24" i="65"/>
  <c r="U24" i="65" s="1"/>
  <c r="A24" i="65"/>
  <c r="Z23" i="65"/>
  <c r="Y23" i="65"/>
  <c r="X23" i="65"/>
  <c r="W23" i="65"/>
  <c r="T23" i="65"/>
  <c r="U23" i="65" s="1"/>
  <c r="A23" i="65"/>
  <c r="Z22" i="65"/>
  <c r="Y22" i="65"/>
  <c r="X22" i="65"/>
  <c r="W22" i="65"/>
  <c r="T22" i="65"/>
  <c r="U22" i="65" s="1"/>
  <c r="A22" i="65"/>
  <c r="Z21" i="65"/>
  <c r="Y21" i="65"/>
  <c r="X21" i="65"/>
  <c r="W21" i="65"/>
  <c r="T21" i="65"/>
  <c r="U21" i="65" s="1"/>
  <c r="A21" i="65"/>
  <c r="Z20" i="65"/>
  <c r="Y20" i="65"/>
  <c r="X20" i="65"/>
  <c r="W20" i="65"/>
  <c r="T20" i="65"/>
  <c r="U20" i="65" s="1"/>
  <c r="A20" i="65"/>
  <c r="Z19" i="65"/>
  <c r="Y19" i="65"/>
  <c r="X19" i="65"/>
  <c r="W19" i="65"/>
  <c r="T19" i="65"/>
  <c r="U19" i="65" s="1"/>
  <c r="A19" i="65"/>
  <c r="Z18" i="65"/>
  <c r="Y18" i="65"/>
  <c r="X18" i="65"/>
  <c r="W18" i="65"/>
  <c r="T18" i="65"/>
  <c r="U18" i="65" s="1"/>
  <c r="A18" i="65"/>
  <c r="Z17" i="65"/>
  <c r="Y17" i="65"/>
  <c r="X17" i="65"/>
  <c r="W17" i="65"/>
  <c r="T17" i="65"/>
  <c r="U17" i="65" s="1"/>
  <c r="A17" i="65"/>
  <c r="Z16" i="65"/>
  <c r="Y16" i="65"/>
  <c r="X16" i="65"/>
  <c r="W16" i="65"/>
  <c r="T16" i="65"/>
  <c r="U16" i="65" s="1"/>
  <c r="A16" i="65"/>
  <c r="Z15" i="65"/>
  <c r="Y15" i="65"/>
  <c r="X15" i="65"/>
  <c r="W15" i="65"/>
  <c r="T15" i="65"/>
  <c r="U15" i="65" s="1"/>
  <c r="A15" i="65"/>
  <c r="Z14" i="65"/>
  <c r="Y14" i="65"/>
  <c r="X14" i="65"/>
  <c r="W14" i="65"/>
  <c r="T14" i="65"/>
  <c r="U14" i="65" s="1"/>
  <c r="A14" i="65"/>
  <c r="Z13" i="65"/>
  <c r="Y13" i="65"/>
  <c r="X13" i="65"/>
  <c r="W13" i="65"/>
  <c r="T13" i="65"/>
  <c r="U13" i="65" s="1"/>
  <c r="A13" i="65"/>
  <c r="Z12" i="65"/>
  <c r="Y12" i="65"/>
  <c r="X12" i="65"/>
  <c r="W12" i="65"/>
  <c r="T12" i="65"/>
  <c r="U12" i="65" s="1"/>
  <c r="A12" i="65"/>
  <c r="Z11" i="65"/>
  <c r="Y11" i="65"/>
  <c r="X11" i="65"/>
  <c r="W11" i="65"/>
  <c r="T11" i="65"/>
  <c r="U11" i="65" s="1"/>
  <c r="A11" i="65"/>
  <c r="Z10" i="65"/>
  <c r="Y10" i="65"/>
  <c r="X10" i="65"/>
  <c r="W10" i="65"/>
  <c r="T10" i="65"/>
  <c r="U10" i="65" s="1"/>
  <c r="A10" i="65"/>
  <c r="Z9" i="65"/>
  <c r="Y9" i="65"/>
  <c r="X9" i="65"/>
  <c r="W9" i="65"/>
  <c r="T9" i="65"/>
  <c r="U9" i="65" s="1"/>
  <c r="A9" i="65"/>
  <c r="Z8" i="65"/>
  <c r="Y8" i="65"/>
  <c r="X8" i="65"/>
  <c r="W8" i="65"/>
  <c r="T8" i="65"/>
  <c r="U8" i="65" s="1"/>
  <c r="A8" i="65"/>
  <c r="Z7" i="65"/>
  <c r="Y7" i="65"/>
  <c r="X7" i="65"/>
  <c r="W7" i="65"/>
  <c r="T7" i="65"/>
  <c r="U7" i="65" s="1"/>
  <c r="A7" i="65"/>
  <c r="Z6" i="65"/>
  <c r="Y6" i="65"/>
  <c r="X6" i="65"/>
  <c r="W6" i="65"/>
  <c r="T6" i="65"/>
  <c r="U6" i="65" s="1"/>
  <c r="A6" i="65"/>
  <c r="Z5" i="65"/>
  <c r="Y5" i="65"/>
  <c r="X5" i="65"/>
  <c r="W5" i="65"/>
  <c r="T5" i="65"/>
  <c r="U5" i="65" s="1"/>
  <c r="A5" i="65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6" i="63"/>
  <c r="A7" i="63"/>
  <c r="A8" i="63"/>
  <c r="A9" i="63"/>
  <c r="A10" i="63"/>
  <c r="A11" i="63"/>
  <c r="A12" i="63"/>
  <c r="A13" i="63"/>
  <c r="A14" i="63"/>
  <c r="A15" i="63"/>
  <c r="A16" i="63"/>
  <c r="A17" i="63"/>
  <c r="A18" i="63"/>
  <c r="A19" i="63"/>
  <c r="A5" i="63"/>
  <c r="T5" i="63"/>
  <c r="U5" i="63" s="1"/>
  <c r="B12" i="62"/>
  <c r="B11" i="62"/>
  <c r="B10" i="62"/>
  <c r="B9" i="62"/>
  <c r="B8" i="62"/>
  <c r="B7" i="62"/>
  <c r="B6" i="62"/>
  <c r="B5" i="62"/>
  <c r="L12" i="62"/>
  <c r="L11" i="62"/>
  <c r="L10" i="62"/>
  <c r="L9" i="62"/>
  <c r="L8" i="62"/>
  <c r="L7" i="62"/>
  <c r="L6" i="62"/>
  <c r="L5" i="62"/>
  <c r="A6" i="62"/>
  <c r="A7" i="62"/>
  <c r="A8" i="62"/>
  <c r="A9" i="62"/>
  <c r="A10" i="62"/>
  <c r="A11" i="62"/>
  <c r="A12" i="62"/>
  <c r="U5" i="62"/>
  <c r="V5" i="62" s="1"/>
  <c r="Z38" i="63"/>
  <c r="Y38" i="63"/>
  <c r="X38" i="63"/>
  <c r="W38" i="63"/>
  <c r="T38" i="63"/>
  <c r="U38" i="63" s="1"/>
  <c r="Z37" i="63"/>
  <c r="Y37" i="63"/>
  <c r="X37" i="63"/>
  <c r="W37" i="63"/>
  <c r="T37" i="63"/>
  <c r="U37" i="63" s="1"/>
  <c r="Z36" i="63"/>
  <c r="Y36" i="63"/>
  <c r="X36" i="63"/>
  <c r="W36" i="63"/>
  <c r="T36" i="63"/>
  <c r="U36" i="63" s="1"/>
  <c r="Z35" i="63"/>
  <c r="O35" i="63" s="1"/>
  <c r="Y35" i="63"/>
  <c r="X35" i="63"/>
  <c r="W35" i="63"/>
  <c r="T35" i="63"/>
  <c r="U35" i="63" s="1"/>
  <c r="Z34" i="63"/>
  <c r="Y34" i="63"/>
  <c r="X34" i="63"/>
  <c r="W34" i="63"/>
  <c r="T34" i="63"/>
  <c r="U34" i="63" s="1"/>
  <c r="Z33" i="63"/>
  <c r="O33" i="63" s="1"/>
  <c r="Y33" i="63"/>
  <c r="X33" i="63"/>
  <c r="W33" i="63"/>
  <c r="T33" i="63"/>
  <c r="U33" i="63" s="1"/>
  <c r="Z32" i="63"/>
  <c r="Y32" i="63"/>
  <c r="O32" i="63" s="1"/>
  <c r="X32" i="63"/>
  <c r="W32" i="63"/>
  <c r="T32" i="63"/>
  <c r="U32" i="63" s="1"/>
  <c r="Z31" i="63"/>
  <c r="Y31" i="63"/>
  <c r="X31" i="63"/>
  <c r="W31" i="63"/>
  <c r="T31" i="63"/>
  <c r="U31" i="63" s="1"/>
  <c r="Z30" i="63"/>
  <c r="Y30" i="63"/>
  <c r="O30" i="63" s="1"/>
  <c r="X30" i="63"/>
  <c r="W30" i="63"/>
  <c r="T30" i="63"/>
  <c r="U30" i="63" s="1"/>
  <c r="Z29" i="63"/>
  <c r="Y29" i="63"/>
  <c r="X29" i="63"/>
  <c r="W29" i="63"/>
  <c r="T29" i="63"/>
  <c r="U29" i="63" s="1"/>
  <c r="Z28" i="63"/>
  <c r="Y28" i="63"/>
  <c r="O28" i="63" s="1"/>
  <c r="X28" i="63"/>
  <c r="W28" i="63"/>
  <c r="T28" i="63"/>
  <c r="U28" i="63" s="1"/>
  <c r="Z27" i="63"/>
  <c r="O27" i="63" s="1"/>
  <c r="Y27" i="63"/>
  <c r="X27" i="63"/>
  <c r="W27" i="63"/>
  <c r="T27" i="63"/>
  <c r="U27" i="63" s="1"/>
  <c r="Z26" i="63"/>
  <c r="Y26" i="63"/>
  <c r="X26" i="63"/>
  <c r="W26" i="63"/>
  <c r="T26" i="63"/>
  <c r="U26" i="63" s="1"/>
  <c r="Z25" i="63"/>
  <c r="O25" i="63" s="1"/>
  <c r="Y25" i="63"/>
  <c r="X25" i="63"/>
  <c r="W25" i="63"/>
  <c r="T25" i="63"/>
  <c r="U25" i="63" s="1"/>
  <c r="Z24" i="63"/>
  <c r="Y24" i="63"/>
  <c r="X24" i="63"/>
  <c r="W24" i="63"/>
  <c r="T24" i="63"/>
  <c r="U24" i="63" s="1"/>
  <c r="Z23" i="63"/>
  <c r="Y23" i="63"/>
  <c r="X23" i="63"/>
  <c r="W23" i="63"/>
  <c r="T23" i="63"/>
  <c r="U23" i="63" s="1"/>
  <c r="Z22" i="63"/>
  <c r="Y22" i="63"/>
  <c r="X22" i="63"/>
  <c r="W22" i="63"/>
  <c r="T22" i="63"/>
  <c r="U22" i="63" s="1"/>
  <c r="Z21" i="63"/>
  <c r="Y21" i="63"/>
  <c r="X21" i="63"/>
  <c r="W21" i="63"/>
  <c r="T21" i="63"/>
  <c r="U21" i="63" s="1"/>
  <c r="Z20" i="63"/>
  <c r="Y20" i="63"/>
  <c r="X20" i="63"/>
  <c r="W20" i="63"/>
  <c r="T20" i="63"/>
  <c r="U20" i="63" s="1"/>
  <c r="Z19" i="63"/>
  <c r="Y19" i="63"/>
  <c r="X19" i="63"/>
  <c r="W19" i="63"/>
  <c r="T19" i="63"/>
  <c r="U19" i="63" s="1"/>
  <c r="Z18" i="63"/>
  <c r="Y18" i="63"/>
  <c r="X18" i="63"/>
  <c r="W18" i="63"/>
  <c r="T18" i="63"/>
  <c r="U18" i="63" s="1"/>
  <c r="Z17" i="63"/>
  <c r="O17" i="63" s="1"/>
  <c r="Y17" i="63"/>
  <c r="X17" i="63"/>
  <c r="W17" i="63"/>
  <c r="T17" i="63"/>
  <c r="U17" i="63" s="1"/>
  <c r="Z16" i="63"/>
  <c r="Y16" i="63"/>
  <c r="X16" i="63"/>
  <c r="W16" i="63"/>
  <c r="T16" i="63"/>
  <c r="U16" i="63" s="1"/>
  <c r="Z15" i="63"/>
  <c r="Y15" i="63"/>
  <c r="X15" i="63"/>
  <c r="W15" i="63"/>
  <c r="T15" i="63"/>
  <c r="U15" i="63" s="1"/>
  <c r="Z14" i="63"/>
  <c r="Y14" i="63"/>
  <c r="X14" i="63"/>
  <c r="W14" i="63"/>
  <c r="T14" i="63"/>
  <c r="U14" i="63" s="1"/>
  <c r="Z13" i="63"/>
  <c r="Y13" i="63"/>
  <c r="X13" i="63"/>
  <c r="W13" i="63"/>
  <c r="T13" i="63"/>
  <c r="U13" i="63" s="1"/>
  <c r="Z12" i="63"/>
  <c r="Y12" i="63"/>
  <c r="X12" i="63"/>
  <c r="W12" i="63"/>
  <c r="T12" i="63"/>
  <c r="U12" i="63" s="1"/>
  <c r="Z11" i="63"/>
  <c r="Y11" i="63"/>
  <c r="X11" i="63"/>
  <c r="W11" i="63"/>
  <c r="T11" i="63"/>
  <c r="U11" i="63" s="1"/>
  <c r="Z10" i="63"/>
  <c r="Y10" i="63"/>
  <c r="X10" i="63"/>
  <c r="W10" i="63"/>
  <c r="T10" i="63"/>
  <c r="U10" i="63" s="1"/>
  <c r="Z9" i="63"/>
  <c r="O9" i="63" s="1"/>
  <c r="Y9" i="63"/>
  <c r="X9" i="63"/>
  <c r="W9" i="63"/>
  <c r="T9" i="63"/>
  <c r="U9" i="63" s="1"/>
  <c r="Z8" i="63"/>
  <c r="Y8" i="63"/>
  <c r="X8" i="63"/>
  <c r="W8" i="63"/>
  <c r="T8" i="63"/>
  <c r="U8" i="63" s="1"/>
  <c r="Z7" i="63"/>
  <c r="Y7" i="63"/>
  <c r="X7" i="63"/>
  <c r="W7" i="63"/>
  <c r="T7" i="63"/>
  <c r="U7" i="63" s="1"/>
  <c r="Z6" i="63"/>
  <c r="Y6" i="63"/>
  <c r="X6" i="63"/>
  <c r="W6" i="63"/>
  <c r="T6" i="63"/>
  <c r="U6" i="63" s="1"/>
  <c r="Z5" i="63"/>
  <c r="Y5" i="63"/>
  <c r="X5" i="63"/>
  <c r="W5" i="63"/>
  <c r="T5" i="61"/>
  <c r="U5" i="61" s="1"/>
  <c r="AA12" i="62"/>
  <c r="Z12" i="62"/>
  <c r="Y12" i="62"/>
  <c r="X12" i="62"/>
  <c r="U12" i="62"/>
  <c r="V12" i="62" s="1"/>
  <c r="AA11" i="62"/>
  <c r="P11" i="62" s="1"/>
  <c r="Z11" i="62"/>
  <c r="Y11" i="62"/>
  <c r="X11" i="62"/>
  <c r="U11" i="62"/>
  <c r="V11" i="62" s="1"/>
  <c r="AA10" i="62"/>
  <c r="Z10" i="62"/>
  <c r="Y10" i="62"/>
  <c r="X10" i="62"/>
  <c r="U10" i="62"/>
  <c r="V10" i="62" s="1"/>
  <c r="AA9" i="62"/>
  <c r="P9" i="62" s="1"/>
  <c r="Z9" i="62"/>
  <c r="Y9" i="62"/>
  <c r="X9" i="62"/>
  <c r="U9" i="62"/>
  <c r="V9" i="62" s="1"/>
  <c r="AA8" i="62"/>
  <c r="Z8" i="62"/>
  <c r="Y8" i="62"/>
  <c r="X8" i="62"/>
  <c r="U8" i="62"/>
  <c r="V8" i="62" s="1"/>
  <c r="AA7" i="62"/>
  <c r="Z7" i="62"/>
  <c r="Y7" i="62"/>
  <c r="X7" i="62"/>
  <c r="U7" i="62"/>
  <c r="V7" i="62" s="1"/>
  <c r="AA6" i="62"/>
  <c r="Z6" i="62"/>
  <c r="Y6" i="62"/>
  <c r="X6" i="62"/>
  <c r="U6" i="62"/>
  <c r="V6" i="62" s="1"/>
  <c r="AA5" i="62"/>
  <c r="P5" i="62" s="1"/>
  <c r="Z5" i="62"/>
  <c r="Y5" i="62"/>
  <c r="X5" i="62"/>
  <c r="A5" i="62"/>
  <c r="Z38" i="61"/>
  <c r="Y38" i="61"/>
  <c r="X38" i="61"/>
  <c r="W38" i="61"/>
  <c r="T38" i="61"/>
  <c r="U38" i="61" s="1"/>
  <c r="F38" i="61"/>
  <c r="Z37" i="61"/>
  <c r="Y37" i="61"/>
  <c r="O37" i="61" s="1"/>
  <c r="X37" i="61"/>
  <c r="W37" i="61"/>
  <c r="T37" i="61"/>
  <c r="U37" i="61" s="1"/>
  <c r="F37" i="61"/>
  <c r="Z36" i="61"/>
  <c r="Y36" i="61"/>
  <c r="X36" i="61"/>
  <c r="W36" i="61"/>
  <c r="T36" i="61"/>
  <c r="U36" i="61" s="1"/>
  <c r="F36" i="61"/>
  <c r="Z35" i="61"/>
  <c r="Y35" i="61"/>
  <c r="O35" i="61" s="1"/>
  <c r="X35" i="61"/>
  <c r="W35" i="61"/>
  <c r="T35" i="61"/>
  <c r="U35" i="61"/>
  <c r="F35" i="61"/>
  <c r="Z34" i="61"/>
  <c r="Y34" i="61"/>
  <c r="X34" i="61"/>
  <c r="W34" i="61"/>
  <c r="T34" i="61"/>
  <c r="U34" i="61" s="1"/>
  <c r="F34" i="61"/>
  <c r="Z33" i="61"/>
  <c r="O33" i="61" s="1"/>
  <c r="Y33" i="61"/>
  <c r="X33" i="61"/>
  <c r="W33" i="61"/>
  <c r="T33" i="61"/>
  <c r="U33" i="61" s="1"/>
  <c r="F33" i="61"/>
  <c r="Z32" i="61"/>
  <c r="Y32" i="61"/>
  <c r="X32" i="61"/>
  <c r="W32" i="61"/>
  <c r="T32" i="61"/>
  <c r="U32" i="61" s="1"/>
  <c r="F32" i="61"/>
  <c r="Z31" i="61"/>
  <c r="Y31" i="61"/>
  <c r="X31" i="61"/>
  <c r="W31" i="61"/>
  <c r="T31" i="61"/>
  <c r="U31" i="61" s="1"/>
  <c r="F31" i="61"/>
  <c r="Z30" i="61"/>
  <c r="Y30" i="61"/>
  <c r="X30" i="61"/>
  <c r="W30" i="61"/>
  <c r="T30" i="61"/>
  <c r="U30" i="61" s="1"/>
  <c r="F30" i="61"/>
  <c r="Z29" i="61"/>
  <c r="O29" i="61" s="1"/>
  <c r="Y29" i="61"/>
  <c r="X29" i="61"/>
  <c r="W29" i="61"/>
  <c r="T29" i="61"/>
  <c r="U29" i="61" s="1"/>
  <c r="F29" i="61"/>
  <c r="Z28" i="61"/>
  <c r="Y28" i="61"/>
  <c r="X28" i="61"/>
  <c r="W28" i="61"/>
  <c r="T28" i="61"/>
  <c r="U28" i="61" s="1"/>
  <c r="F28" i="61"/>
  <c r="Z27" i="61"/>
  <c r="Y27" i="61"/>
  <c r="X27" i="61"/>
  <c r="W27" i="61"/>
  <c r="T27" i="61"/>
  <c r="U27" i="61" s="1"/>
  <c r="F27" i="61"/>
  <c r="Z26" i="61"/>
  <c r="Y26" i="61"/>
  <c r="X26" i="61"/>
  <c r="W26" i="61"/>
  <c r="T26" i="61"/>
  <c r="U26" i="61" s="1"/>
  <c r="F26" i="61"/>
  <c r="Z25" i="61"/>
  <c r="O25" i="61" s="1"/>
  <c r="Y25" i="61"/>
  <c r="X25" i="61"/>
  <c r="W25" i="61"/>
  <c r="T25" i="61"/>
  <c r="U25" i="61" s="1"/>
  <c r="F25" i="61"/>
  <c r="A25" i="61" s="1"/>
  <c r="Z24" i="61"/>
  <c r="Y24" i="61"/>
  <c r="X24" i="61"/>
  <c r="W24" i="61"/>
  <c r="T24" i="61"/>
  <c r="U24" i="61" s="1"/>
  <c r="F24" i="61"/>
  <c r="A24" i="61" s="1"/>
  <c r="Z23" i="61"/>
  <c r="Y23" i="61"/>
  <c r="X23" i="61"/>
  <c r="W23" i="61"/>
  <c r="T23" i="61"/>
  <c r="U23" i="61" s="1"/>
  <c r="F23" i="61"/>
  <c r="A23" i="61" s="1"/>
  <c r="Z22" i="61"/>
  <c r="O22" i="61" s="1"/>
  <c r="Y22" i="61"/>
  <c r="X22" i="61"/>
  <c r="W22" i="61"/>
  <c r="T22" i="61"/>
  <c r="U22" i="61" s="1"/>
  <c r="F22" i="61"/>
  <c r="A22" i="61" s="1"/>
  <c r="Z21" i="61"/>
  <c r="O21" i="61" s="1"/>
  <c r="Y21" i="61"/>
  <c r="X21" i="61"/>
  <c r="W21" i="61"/>
  <c r="T21" i="61"/>
  <c r="U21" i="61" s="1"/>
  <c r="F21" i="61"/>
  <c r="A21" i="61" s="1"/>
  <c r="Z20" i="61"/>
  <c r="Y20" i="61"/>
  <c r="X20" i="61"/>
  <c r="W20" i="61"/>
  <c r="T20" i="61"/>
  <c r="U20" i="61" s="1"/>
  <c r="F20" i="61"/>
  <c r="A20" i="61" s="1"/>
  <c r="Z19" i="61"/>
  <c r="Y19" i="61"/>
  <c r="X19" i="61"/>
  <c r="W19" i="61"/>
  <c r="T19" i="61"/>
  <c r="U19" i="61" s="1"/>
  <c r="F19" i="61"/>
  <c r="A19" i="61" s="1"/>
  <c r="Z18" i="61"/>
  <c r="Y18" i="61"/>
  <c r="X18" i="61"/>
  <c r="W18" i="61"/>
  <c r="T18" i="61"/>
  <c r="U18" i="61" s="1"/>
  <c r="F18" i="61"/>
  <c r="A18" i="61" s="1"/>
  <c r="Z17" i="61"/>
  <c r="Y17" i="61"/>
  <c r="X17" i="61"/>
  <c r="W17" i="61"/>
  <c r="T17" i="61"/>
  <c r="U17" i="61" s="1"/>
  <c r="F17" i="61"/>
  <c r="A17" i="61" s="1"/>
  <c r="Z16" i="61"/>
  <c r="Y16" i="61"/>
  <c r="X16" i="61"/>
  <c r="W16" i="61"/>
  <c r="T16" i="61"/>
  <c r="U16" i="61" s="1"/>
  <c r="F16" i="61"/>
  <c r="A16" i="61" s="1"/>
  <c r="Z15" i="61"/>
  <c r="Y15" i="61"/>
  <c r="X15" i="61"/>
  <c r="W15" i="61"/>
  <c r="T15" i="61"/>
  <c r="U15" i="61" s="1"/>
  <c r="F15" i="61"/>
  <c r="A15" i="61" s="1"/>
  <c r="Z14" i="61"/>
  <c r="Y14" i="61"/>
  <c r="X14" i="61"/>
  <c r="W14" i="61"/>
  <c r="T14" i="61"/>
  <c r="U14" i="61" s="1"/>
  <c r="F14" i="61"/>
  <c r="A14" i="61" s="1"/>
  <c r="Z13" i="61"/>
  <c r="Y13" i="61"/>
  <c r="X13" i="61"/>
  <c r="W13" i="61"/>
  <c r="T13" i="61"/>
  <c r="U13" i="61" s="1"/>
  <c r="F13" i="61"/>
  <c r="A13" i="61" s="1"/>
  <c r="Z12" i="61"/>
  <c r="Y12" i="61"/>
  <c r="X12" i="61"/>
  <c r="W12" i="61"/>
  <c r="T12" i="61"/>
  <c r="U12" i="61" s="1"/>
  <c r="F12" i="61"/>
  <c r="A12" i="61" s="1"/>
  <c r="Z11" i="61"/>
  <c r="Y11" i="61"/>
  <c r="X11" i="61"/>
  <c r="W11" i="61"/>
  <c r="T11" i="61"/>
  <c r="U11" i="61" s="1"/>
  <c r="F11" i="61"/>
  <c r="A11" i="61" s="1"/>
  <c r="Z10" i="61"/>
  <c r="Y10" i="61"/>
  <c r="X10" i="61"/>
  <c r="W10" i="61"/>
  <c r="T10" i="61"/>
  <c r="U10" i="61" s="1"/>
  <c r="F10" i="61"/>
  <c r="A10" i="61" s="1"/>
  <c r="Z9" i="61"/>
  <c r="Y9" i="61"/>
  <c r="X9" i="61"/>
  <c r="W9" i="61"/>
  <c r="T9" i="61"/>
  <c r="U9" i="61" s="1"/>
  <c r="F9" i="61"/>
  <c r="A9" i="61" s="1"/>
  <c r="Z8" i="61"/>
  <c r="Y8" i="61"/>
  <c r="X8" i="61"/>
  <c r="W8" i="61"/>
  <c r="T8" i="61"/>
  <c r="U8" i="61" s="1"/>
  <c r="F8" i="61"/>
  <c r="A8" i="61" s="1"/>
  <c r="Z7" i="61"/>
  <c r="Y7" i="61"/>
  <c r="X7" i="61"/>
  <c r="W7" i="61"/>
  <c r="T7" i="61"/>
  <c r="U7" i="61" s="1"/>
  <c r="F7" i="61"/>
  <c r="A7" i="61" s="1"/>
  <c r="Z6" i="61"/>
  <c r="Y6" i="61"/>
  <c r="X6" i="61"/>
  <c r="W6" i="61"/>
  <c r="T6" i="61"/>
  <c r="U6" i="61" s="1"/>
  <c r="F6" i="61"/>
  <c r="A6" i="61" s="1"/>
  <c r="Z5" i="61"/>
  <c r="Y5" i="61"/>
  <c r="X5" i="61"/>
  <c r="W5" i="61"/>
  <c r="F5" i="61"/>
  <c r="A5" i="61" s="1"/>
  <c r="T7" i="60"/>
  <c r="U7" i="60" s="1"/>
  <c r="W7" i="60"/>
  <c r="X7" i="60"/>
  <c r="Y7" i="60"/>
  <c r="Z7" i="60"/>
  <c r="T8" i="60"/>
  <c r="U8" i="60" s="1"/>
  <c r="W8" i="60"/>
  <c r="X8" i="60"/>
  <c r="Y8" i="60"/>
  <c r="Z8" i="60"/>
  <c r="T9" i="60"/>
  <c r="U9" i="60" s="1"/>
  <c r="W9" i="60"/>
  <c r="X9" i="60"/>
  <c r="Y9" i="60"/>
  <c r="Z9" i="60"/>
  <c r="T10" i="60"/>
  <c r="U10" i="60" s="1"/>
  <c r="W10" i="60"/>
  <c r="X10" i="60"/>
  <c r="Y10" i="60"/>
  <c r="Z10" i="60"/>
  <c r="T11" i="60"/>
  <c r="U11" i="60" s="1"/>
  <c r="W11" i="60"/>
  <c r="X11" i="60"/>
  <c r="Y11" i="60"/>
  <c r="Z11" i="60"/>
  <c r="T12" i="60"/>
  <c r="U12" i="60" s="1"/>
  <c r="W12" i="60"/>
  <c r="X12" i="60"/>
  <c r="Y12" i="60"/>
  <c r="Z12" i="60"/>
  <c r="T13" i="60"/>
  <c r="U13" i="60" s="1"/>
  <c r="W13" i="60"/>
  <c r="X13" i="60"/>
  <c r="Y13" i="60"/>
  <c r="Z13" i="60"/>
  <c r="T14" i="60"/>
  <c r="U14" i="60" s="1"/>
  <c r="W14" i="60"/>
  <c r="X14" i="60"/>
  <c r="Y14" i="60"/>
  <c r="Z14" i="60"/>
  <c r="T15" i="60"/>
  <c r="U15" i="60" s="1"/>
  <c r="W15" i="60"/>
  <c r="X15" i="60"/>
  <c r="Y15" i="60"/>
  <c r="Z15" i="60"/>
  <c r="T16" i="60"/>
  <c r="U16" i="60" s="1"/>
  <c r="W16" i="60"/>
  <c r="X16" i="60"/>
  <c r="Y16" i="60"/>
  <c r="Z16" i="60"/>
  <c r="T17" i="60"/>
  <c r="U17" i="60" s="1"/>
  <c r="W17" i="60"/>
  <c r="X17" i="60"/>
  <c r="Y17" i="60"/>
  <c r="Z17" i="60"/>
  <c r="T18" i="60"/>
  <c r="U18" i="60" s="1"/>
  <c r="W18" i="60"/>
  <c r="X18" i="60"/>
  <c r="Y18" i="60"/>
  <c r="Z18" i="60"/>
  <c r="T19" i="60"/>
  <c r="U19" i="60" s="1"/>
  <c r="W19" i="60"/>
  <c r="X19" i="60"/>
  <c r="Y19" i="60"/>
  <c r="Z19" i="60"/>
  <c r="T20" i="60"/>
  <c r="U20" i="60" s="1"/>
  <c r="W20" i="60"/>
  <c r="X20" i="60"/>
  <c r="Y20" i="60"/>
  <c r="Z20" i="60"/>
  <c r="T21" i="60"/>
  <c r="U21" i="60" s="1"/>
  <c r="W21" i="60"/>
  <c r="X21" i="60"/>
  <c r="Y21" i="60"/>
  <c r="Z21" i="60"/>
  <c r="T22" i="60"/>
  <c r="U22" i="60" s="1"/>
  <c r="W22" i="60"/>
  <c r="X22" i="60"/>
  <c r="Y22" i="60"/>
  <c r="Z22" i="60"/>
  <c r="T23" i="60"/>
  <c r="U23" i="60" s="1"/>
  <c r="W23" i="60"/>
  <c r="X23" i="60"/>
  <c r="Y23" i="60"/>
  <c r="Z23" i="60"/>
  <c r="T24" i="60"/>
  <c r="U24" i="60" s="1"/>
  <c r="W24" i="60"/>
  <c r="X24" i="60"/>
  <c r="Y24" i="60"/>
  <c r="Z24" i="60"/>
  <c r="T25" i="60"/>
  <c r="U25" i="60" s="1"/>
  <c r="W25" i="60"/>
  <c r="X25" i="60"/>
  <c r="Y25" i="60"/>
  <c r="Z25" i="60"/>
  <c r="T26" i="60"/>
  <c r="U26" i="60" s="1"/>
  <c r="W26" i="60"/>
  <c r="X26" i="60"/>
  <c r="Y26" i="60"/>
  <c r="Z26" i="60"/>
  <c r="T27" i="60"/>
  <c r="U27" i="60" s="1"/>
  <c r="W27" i="60"/>
  <c r="X27" i="60"/>
  <c r="Y27" i="60"/>
  <c r="Z27" i="60"/>
  <c r="T28" i="60"/>
  <c r="U28" i="60" s="1"/>
  <c r="W28" i="60"/>
  <c r="X28" i="60"/>
  <c r="Y28" i="60"/>
  <c r="Z28" i="60"/>
  <c r="T29" i="60"/>
  <c r="U29" i="60" s="1"/>
  <c r="W29" i="60"/>
  <c r="X29" i="60"/>
  <c r="Y29" i="60"/>
  <c r="Z29" i="60"/>
  <c r="T30" i="60"/>
  <c r="U30" i="60" s="1"/>
  <c r="W30" i="60"/>
  <c r="X30" i="60"/>
  <c r="Y30" i="60"/>
  <c r="Z30" i="60"/>
  <c r="T31" i="60"/>
  <c r="U31" i="60" s="1"/>
  <c r="W31" i="60"/>
  <c r="X31" i="60"/>
  <c r="Y31" i="60"/>
  <c r="Z31" i="60"/>
  <c r="T32" i="60"/>
  <c r="U32" i="60" s="1"/>
  <c r="W32" i="60"/>
  <c r="X32" i="60"/>
  <c r="Y32" i="60"/>
  <c r="Z32" i="60"/>
  <c r="T33" i="60"/>
  <c r="U33" i="60" s="1"/>
  <c r="W33" i="60"/>
  <c r="X33" i="60"/>
  <c r="Y33" i="60"/>
  <c r="Z33" i="60"/>
  <c r="T34" i="60"/>
  <c r="U34" i="60" s="1"/>
  <c r="W34" i="60"/>
  <c r="X34" i="60"/>
  <c r="Y34" i="60"/>
  <c r="Z34" i="60"/>
  <c r="T35" i="60"/>
  <c r="U35" i="60" s="1"/>
  <c r="W35" i="60"/>
  <c r="X35" i="60"/>
  <c r="Y35" i="60"/>
  <c r="Z35" i="60"/>
  <c r="T36" i="60"/>
  <c r="U36" i="60" s="1"/>
  <c r="W36" i="60"/>
  <c r="X36" i="60"/>
  <c r="Y36" i="60"/>
  <c r="Z36" i="60"/>
  <c r="T37" i="60"/>
  <c r="U37" i="60" s="1"/>
  <c r="W37" i="60"/>
  <c r="X37" i="60"/>
  <c r="Y37" i="60"/>
  <c r="Z37" i="60"/>
  <c r="T38" i="60"/>
  <c r="U38" i="60" s="1"/>
  <c r="W38" i="60"/>
  <c r="X38" i="60"/>
  <c r="Y38" i="60"/>
  <c r="Z38" i="60"/>
  <c r="T6" i="60"/>
  <c r="U6" i="60" s="1"/>
  <c r="W6" i="60"/>
  <c r="X6" i="60"/>
  <c r="Y6" i="60"/>
  <c r="Z6" i="60"/>
  <c r="A5" i="60"/>
  <c r="T5" i="60"/>
  <c r="U5" i="60" s="1"/>
  <c r="W5" i="60"/>
  <c r="X5" i="60"/>
  <c r="Y5" i="60"/>
  <c r="Z5" i="60"/>
  <c r="O69" i="65"/>
  <c r="O78" i="65"/>
  <c r="O46" i="66"/>
  <c r="O34" i="66"/>
  <c r="O49" i="66"/>
  <c r="O101" i="66"/>
  <c r="O99" i="66"/>
  <c r="O97" i="66"/>
  <c r="O95" i="66"/>
  <c r="O93" i="66"/>
  <c r="O91" i="66"/>
  <c r="O89" i="66"/>
  <c r="O87" i="66"/>
  <c r="O85" i="66"/>
  <c r="O81" i="66"/>
  <c r="O77" i="66"/>
  <c r="O73" i="66"/>
  <c r="O71" i="66"/>
  <c r="O69" i="66"/>
  <c r="O67" i="66"/>
  <c r="O65" i="66"/>
  <c r="O63" i="66"/>
  <c r="O29" i="66"/>
  <c r="O16" i="66"/>
  <c r="O21" i="66"/>
  <c r="O32" i="66"/>
  <c r="O7" i="66"/>
  <c r="O45" i="66"/>
  <c r="N18" i="67"/>
  <c r="O26" i="61"/>
  <c r="O34" i="61"/>
  <c r="O12" i="63"/>
  <c r="O20" i="63"/>
  <c r="O14" i="65"/>
  <c r="N28" i="67"/>
  <c r="N51" i="67"/>
  <c r="O31" i="63"/>
  <c r="N6" i="67"/>
  <c r="N9" i="67"/>
  <c r="N24" i="67"/>
  <c r="N26" i="67"/>
  <c r="O75" i="65"/>
  <c r="O76" i="65"/>
  <c r="O77" i="65"/>
  <c r="O38" i="66"/>
  <c r="O39" i="66"/>
  <c r="O26" i="65"/>
  <c r="O35" i="65"/>
  <c r="O37" i="65"/>
  <c r="N12" i="67"/>
  <c r="N23" i="67"/>
  <c r="N31" i="67"/>
  <c r="N38" i="67"/>
  <c r="O38" i="65"/>
  <c r="O59" i="65"/>
  <c r="O41" i="66"/>
  <c r="O42" i="66"/>
  <c r="O43" i="66"/>
  <c r="O61" i="66"/>
  <c r="P7" i="62"/>
  <c r="N47" i="67"/>
  <c r="N11" i="67"/>
  <c r="N17" i="67"/>
  <c r="N33" i="67"/>
  <c r="N45" i="67"/>
  <c r="N43" i="67"/>
  <c r="N41" i="67"/>
  <c r="N39" i="67"/>
  <c r="N54" i="67"/>
  <c r="N50" i="67"/>
  <c r="N48" i="67"/>
  <c r="O20" i="65"/>
  <c r="O43" i="65"/>
  <c r="O54" i="65"/>
  <c r="O62" i="65"/>
  <c r="O66" i="65"/>
  <c r="O67" i="65"/>
  <c r="O71" i="65"/>
  <c r="O73" i="65"/>
  <c r="O80" i="65"/>
  <c r="O9" i="65"/>
  <c r="O13" i="65"/>
  <c r="O18" i="65"/>
  <c r="O42" i="65"/>
  <c r="O55" i="65"/>
  <c r="O39" i="65"/>
  <c r="O51" i="66"/>
  <c r="O49" i="65"/>
  <c r="O68" i="65"/>
  <c r="O38" i="60"/>
  <c r="O22" i="60"/>
  <c r="O12" i="61"/>
  <c r="O20" i="61"/>
  <c r="N20" i="67"/>
  <c r="N36" i="67"/>
  <c r="O46" i="65"/>
  <c r="O47" i="66"/>
  <c r="N46" i="67"/>
  <c r="N44" i="67"/>
  <c r="O10" i="61"/>
  <c r="N40" i="67"/>
  <c r="O35" i="60" l="1"/>
  <c r="O34" i="60"/>
  <c r="O31" i="60"/>
  <c r="O30" i="60"/>
  <c r="O26" i="60"/>
  <c r="O24" i="60"/>
  <c r="O23" i="60"/>
  <c r="O18" i="60"/>
  <c r="O15" i="60"/>
  <c r="O14" i="60"/>
  <c r="O13" i="60"/>
  <c r="O10" i="60"/>
  <c r="O7" i="60"/>
  <c r="O8" i="61"/>
  <c r="O14" i="61"/>
  <c r="O16" i="61"/>
  <c r="O17" i="61"/>
  <c r="O18" i="61"/>
  <c r="O6" i="66"/>
  <c r="O9" i="66"/>
  <c r="O36" i="63"/>
  <c r="O6" i="65"/>
  <c r="O7" i="65"/>
  <c r="O16" i="65"/>
  <c r="O17" i="65"/>
  <c r="O21" i="65"/>
  <c r="O23" i="65"/>
  <c r="O56" i="65"/>
  <c r="O60" i="65"/>
  <c r="O61" i="65"/>
  <c r="O8" i="65"/>
  <c r="O12" i="65"/>
  <c r="O25" i="65"/>
  <c r="O29" i="65"/>
  <c r="O37" i="66"/>
  <c r="O65" i="65"/>
  <c r="O5" i="60"/>
  <c r="O29" i="60"/>
  <c r="O11" i="65"/>
  <c r="O64" i="65"/>
  <c r="O10" i="65"/>
  <c r="O37" i="63"/>
  <c r="O5" i="65"/>
  <c r="O40" i="66"/>
  <c r="O58" i="65"/>
  <c r="O6" i="60"/>
  <c r="O36" i="60"/>
  <c r="N52" i="67"/>
  <c r="N49" i="67"/>
  <c r="O34" i="65"/>
  <c r="O70" i="65"/>
  <c r="O74" i="65"/>
  <c r="O82" i="66"/>
  <c r="O78" i="66"/>
  <c r="O62" i="66"/>
  <c r="N42" i="67"/>
  <c r="O11" i="63"/>
  <c r="O32" i="60"/>
  <c r="O27" i="60"/>
  <c r="O19" i="60"/>
  <c r="O16" i="60"/>
  <c r="O11" i="60"/>
  <c r="O8" i="60"/>
  <c r="O7" i="61"/>
  <c r="O11" i="61"/>
  <c r="O15" i="61"/>
  <c r="O19" i="61"/>
  <c r="O23" i="61"/>
  <c r="O27" i="61"/>
  <c r="O31" i="61"/>
  <c r="P8" i="62"/>
  <c r="O5" i="63"/>
  <c r="O13" i="63"/>
  <c r="O16" i="63"/>
  <c r="O21" i="63"/>
  <c r="O24" i="63"/>
  <c r="O29" i="63"/>
  <c r="O15" i="65"/>
  <c r="O19" i="65"/>
  <c r="O24" i="65"/>
  <c r="O48" i="65"/>
  <c r="O52" i="65"/>
  <c r="O53" i="65"/>
  <c r="O57" i="65"/>
  <c r="O75" i="66"/>
  <c r="O9" i="60"/>
  <c r="O34" i="63"/>
  <c r="O27" i="66"/>
  <c r="O50" i="66"/>
  <c r="O54" i="66"/>
  <c r="O57" i="66"/>
  <c r="O72" i="66"/>
  <c r="O64" i="66"/>
  <c r="P10" i="62"/>
  <c r="O53" i="66"/>
  <c r="O12" i="60"/>
  <c r="O38" i="61"/>
  <c r="O7" i="63"/>
  <c r="O63" i="65"/>
  <c r="O72" i="65"/>
  <c r="O24" i="61"/>
  <c r="O45" i="65"/>
  <c r="O74" i="66"/>
  <c r="O37" i="60"/>
  <c r="O36" i="61"/>
  <c r="O8" i="63"/>
  <c r="O66" i="66"/>
  <c r="O21" i="60"/>
  <c r="O17" i="60"/>
  <c r="P6" i="62"/>
  <c r="O8" i="66"/>
  <c r="O28" i="61"/>
  <c r="O14" i="63"/>
  <c r="O58" i="66"/>
  <c r="O100" i="66"/>
  <c r="O90" i="66"/>
  <c r="O88" i="66"/>
  <c r="O15" i="66"/>
  <c r="O20" i="66"/>
  <c r="O25" i="66"/>
  <c r="O31" i="66"/>
  <c r="O36" i="66"/>
  <c r="N32" i="67"/>
  <c r="N35" i="67"/>
  <c r="O55" i="66"/>
  <c r="O96" i="66"/>
  <c r="O86" i="66"/>
  <c r="O80" i="66"/>
  <c r="O70" i="66"/>
  <c r="O25" i="60"/>
  <c r="O20" i="60"/>
  <c r="O6" i="61"/>
  <c r="O9" i="61"/>
  <c r="O30" i="61"/>
  <c r="O32" i="61"/>
  <c r="O6" i="63"/>
  <c r="O19" i="63"/>
  <c r="O22" i="63"/>
  <c r="O22" i="65"/>
  <c r="O23" i="66"/>
  <c r="O28" i="66"/>
  <c r="O33" i="66"/>
  <c r="O60" i="66"/>
  <c r="O33" i="60"/>
  <c r="O28" i="60"/>
  <c r="O5" i="61"/>
  <c r="O13" i="61"/>
  <c r="P12" i="62"/>
  <c r="O10" i="63"/>
  <c r="O15" i="63"/>
  <c r="O18" i="63"/>
  <c r="O23" i="63"/>
  <c r="O26" i="63"/>
  <c r="O38" i="63"/>
  <c r="O14" i="66"/>
  <c r="O22" i="66"/>
  <c r="O30" i="66"/>
  <c r="N16" i="67"/>
  <c r="N19" i="67"/>
  <c r="O41" i="65"/>
  <c r="O44" i="66"/>
  <c r="O56" i="66"/>
  <c r="O92" i="66"/>
  <c r="O84" i="66"/>
  <c r="O76" i="66"/>
  <c r="O68" i="66"/>
  <c r="N53" i="67"/>
</calcChain>
</file>

<file path=xl/comments1.xml><?xml version="1.0" encoding="utf-8"?>
<comments xmlns="http://schemas.openxmlformats.org/spreadsheetml/2006/main">
  <authors>
    <author>Степанова С.А.</author>
  </authors>
  <commentList>
    <comment ref="K5" authorId="0" shapeId="0">
      <text>
        <r>
          <rPr>
            <b/>
            <sz val="10"/>
            <color indexed="81"/>
            <rFont val="Tahoma"/>
            <family val="2"/>
            <charset val="204"/>
          </rPr>
          <t>Степанова С.А.:</t>
        </r>
        <r>
          <rPr>
            <sz val="10"/>
            <color indexed="81"/>
            <rFont val="Tahoma"/>
            <family val="2"/>
            <charset val="204"/>
          </rPr>
          <t xml:space="preserve">
Договор не прошел в декабре 2010 г.</t>
        </r>
      </text>
    </comment>
  </commentList>
</comments>
</file>

<file path=xl/comments2.xml><?xml version="1.0" encoding="utf-8"?>
<comments xmlns="http://schemas.openxmlformats.org/spreadsheetml/2006/main">
  <authors>
    <author>epugacheva</author>
  </authors>
  <commentList>
    <comment ref="F69" authorId="0" shapeId="0">
      <text>
        <r>
          <rPr>
            <b/>
            <sz val="8"/>
            <color indexed="81"/>
            <rFont val="Tahoma"/>
            <family val="2"/>
            <charset val="204"/>
          </rPr>
          <t>epugacheva:</t>
        </r>
        <r>
          <rPr>
            <sz val="8"/>
            <color indexed="81"/>
            <rFont val="Tahoma"/>
            <family val="2"/>
            <charset val="204"/>
          </rPr>
          <t xml:space="preserve">
КОПИЯ!!!! Костя принес</t>
        </r>
      </text>
    </comment>
  </commentList>
</comments>
</file>

<file path=xl/comments3.xml><?xml version="1.0" encoding="utf-8"?>
<comments xmlns="http://schemas.openxmlformats.org/spreadsheetml/2006/main">
  <authors>
    <author>Степанова С.А.</author>
  </authors>
  <commentList>
    <comment ref="G57" authorId="0" shapeId="0">
      <text>
        <r>
          <rPr>
            <b/>
            <sz val="10"/>
            <color indexed="81"/>
            <rFont val="Tahoma"/>
            <family val="2"/>
            <charset val="204"/>
          </rPr>
          <t>Степанова С.А.:</t>
        </r>
        <r>
          <rPr>
            <sz val="10"/>
            <color indexed="81"/>
            <rFont val="Tahoma"/>
            <family val="2"/>
            <charset val="204"/>
          </rPr>
          <t xml:space="preserve">
в УБУ прошло по 3.1. Не исправляли</t>
        </r>
      </text>
    </comment>
  </commentList>
</comments>
</file>

<file path=xl/comments4.xml><?xml version="1.0" encoding="utf-8"?>
<comments xmlns="http://schemas.openxmlformats.org/spreadsheetml/2006/main">
  <authors>
    <author>Степанова С.А.</author>
  </authors>
  <commentList>
    <comment ref="H14" authorId="0" shapeId="0">
      <text>
        <r>
          <rPr>
            <b/>
            <sz val="10"/>
            <color indexed="81"/>
            <rFont val="Tahoma"/>
            <family val="2"/>
            <charset val="204"/>
          </rPr>
          <t>Степанова С.А.:</t>
        </r>
        <r>
          <rPr>
            <sz val="10"/>
            <color indexed="81"/>
            <rFont val="Tahoma"/>
            <family val="2"/>
            <charset val="204"/>
          </rPr>
          <t xml:space="preserve">
Акт от 31/08/11</t>
        </r>
      </text>
    </comment>
    <comment ref="H15" authorId="0" shapeId="0">
      <text>
        <r>
          <rPr>
            <b/>
            <sz val="10"/>
            <color indexed="81"/>
            <rFont val="Tahoma"/>
            <family val="2"/>
            <charset val="204"/>
          </rPr>
          <t>Степанова С.А.:</t>
        </r>
        <r>
          <rPr>
            <sz val="10"/>
            <color indexed="81"/>
            <rFont val="Tahoma"/>
            <family val="2"/>
            <charset val="204"/>
          </rPr>
          <t xml:space="preserve">
Акт от 31/08/11</t>
        </r>
      </text>
    </comment>
  </commentList>
</comments>
</file>

<file path=xl/sharedStrings.xml><?xml version="1.0" encoding="utf-8"?>
<sst xmlns="http://schemas.openxmlformats.org/spreadsheetml/2006/main" count="6373" uniqueCount="1967">
  <si>
    <t>Направ.</t>
  </si>
  <si>
    <t xml:space="preserve">В С Е Г О </t>
  </si>
  <si>
    <t>Учет. шифр</t>
  </si>
  <si>
    <t>№ договора</t>
  </si>
  <si>
    <t>Ф.И.О.</t>
  </si>
  <si>
    <t>Статус</t>
  </si>
  <si>
    <t>Срок дог. подряда</t>
  </si>
  <si>
    <t>Вид работ (№ контракта, договора)</t>
  </si>
  <si>
    <t>Сумма дог.</t>
  </si>
  <si>
    <t>Кол. чел.</t>
  </si>
  <si>
    <t>Ср. период</t>
  </si>
  <si>
    <t>Категория</t>
  </si>
  <si>
    <t>финанс.</t>
  </si>
  <si>
    <t>Ведомство</t>
  </si>
  <si>
    <t>Источник</t>
  </si>
  <si>
    <t>Сумма</t>
  </si>
  <si>
    <t>Выплачено</t>
  </si>
  <si>
    <t xml:space="preserve"> +/ -</t>
  </si>
  <si>
    <t>бухгалтерия</t>
  </si>
  <si>
    <t>Np</t>
  </si>
  <si>
    <t>ND</t>
  </si>
  <si>
    <t>fio</t>
  </si>
  <si>
    <t>st</t>
  </si>
  <si>
    <t>CD</t>
  </si>
  <si>
    <t>vr</t>
  </si>
  <si>
    <t>SD</t>
  </si>
  <si>
    <t>kol</t>
  </si>
  <si>
    <t>kd</t>
  </si>
  <si>
    <t>kat</t>
  </si>
  <si>
    <t>nf</t>
  </si>
  <si>
    <t>ved</t>
  </si>
  <si>
    <t>Ist</t>
  </si>
  <si>
    <t>summa</t>
  </si>
  <si>
    <t>ypl</t>
  </si>
  <si>
    <t>razn</t>
  </si>
  <si>
    <t>н</t>
  </si>
  <si>
    <t>Н</t>
  </si>
  <si>
    <t>р/с</t>
  </si>
  <si>
    <t>тс</t>
  </si>
  <si>
    <t>Договоры подряда 1600-…..</t>
  </si>
  <si>
    <t>ст. ЭКР</t>
  </si>
  <si>
    <t>2 ЦБ</t>
  </si>
  <si>
    <t>226_37</t>
  </si>
  <si>
    <t>У150302</t>
  </si>
  <si>
    <t>Сапронова Т.Э.</t>
  </si>
  <si>
    <t>226/37</t>
  </si>
  <si>
    <t>01/12/10-31/12/10</t>
  </si>
  <si>
    <t>Корректировка предоставленных библиографических описаний  публикаций в эл/носителе</t>
  </si>
  <si>
    <t>Добрякова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</si>
  <si>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</si>
  <si>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</si>
  <si>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</si>
  <si>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</si>
  <si>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</si>
  <si>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</si>
  <si>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</si>
  <si>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</si>
  <si>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</si>
  <si>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</si>
  <si>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</si>
  <si>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</si>
  <si>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</si>
  <si>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</si>
  <si>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</si>
  <si>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</si>
  <si>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</si>
  <si>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</si>
  <si>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</si>
  <si>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</si>
  <si>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</si>
  <si>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</si>
  <si>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</si>
  <si>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</si>
  <si>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</si>
  <si>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</si>
  <si>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</si>
  <si>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</si>
  <si>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</si>
  <si>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</si>
  <si>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</si>
  <si>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</si>
  <si>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</si>
  <si>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</si>
  <si>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</si>
  <si>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/01-11</t>
  </si>
  <si>
    <t>/02-11</t>
  </si>
  <si>
    <t>2 НИУ</t>
  </si>
  <si>
    <t>/03-11</t>
  </si>
  <si>
    <t>У150301</t>
  </si>
  <si>
    <t>Малофеева Е.Н.</t>
  </si>
  <si>
    <t>12/02/11-19/02/11</t>
  </si>
  <si>
    <t>Башина И.Г.</t>
  </si>
  <si>
    <t>Якушева И.В.</t>
  </si>
  <si>
    <t>Синхронный перевод на конференции</t>
  </si>
  <si>
    <t>Четвернина</t>
  </si>
  <si>
    <t>130/03-11</t>
  </si>
  <si>
    <t>131/03-11</t>
  </si>
  <si>
    <t>132/03-11</t>
  </si>
  <si>
    <t>133/03-11</t>
  </si>
  <si>
    <t>134/03-11</t>
  </si>
  <si>
    <t>135/03-11</t>
  </si>
  <si>
    <t>136/03-11</t>
  </si>
  <si>
    <t>137/03-11</t>
  </si>
  <si>
    <t>Котенко Г.А.</t>
  </si>
  <si>
    <t>Наими М Ю</t>
  </si>
  <si>
    <t>Мокроусова А.К</t>
  </si>
  <si>
    <t>Калиновская Е.В.</t>
  </si>
  <si>
    <t>Грузинцева В.А.</t>
  </si>
  <si>
    <t>Комарова Н.Н.</t>
  </si>
  <si>
    <t>Ткачева К.А.</t>
  </si>
  <si>
    <t>ХлевнюкД.О.</t>
  </si>
  <si>
    <t>01.02.11-31.03.11</t>
  </si>
  <si>
    <t>01.03.11-31.03.11</t>
  </si>
  <si>
    <t>разраб материалов по приорет направл</t>
  </si>
  <si>
    <t>видеозапись и послед обработка</t>
  </si>
  <si>
    <t>сбор данных</t>
  </si>
  <si>
    <t>редактирование матер-ов</t>
  </si>
  <si>
    <t>полгот информац материалов</t>
  </si>
  <si>
    <t>обраб данных</t>
  </si>
  <si>
    <t>ЕСН</t>
  </si>
  <si>
    <t xml:space="preserve">Акт от </t>
  </si>
  <si>
    <t>У150503</t>
  </si>
  <si>
    <t>Красько С.В.</t>
  </si>
  <si>
    <t>01/04/11-29/04/11</t>
  </si>
  <si>
    <t>/04-11</t>
  </si>
  <si>
    <t>/05-11</t>
  </si>
  <si>
    <t>Хасанов М.Ф.</t>
  </si>
  <si>
    <t>28/03/11-30/04/11</t>
  </si>
  <si>
    <t>Визуализация материалов по стратегич. планированию</t>
  </si>
  <si>
    <t>Подготовка материалов по стратегич. планированию</t>
  </si>
  <si>
    <t>Садыков А.С.</t>
  </si>
  <si>
    <t>04/04/11-08/04/11</t>
  </si>
  <si>
    <t>Синхронный перевод семинаров</t>
  </si>
  <si>
    <t>№ закупки</t>
  </si>
  <si>
    <t>Паньков А.В.</t>
  </si>
  <si>
    <t>08/04/11-08/04/11</t>
  </si>
  <si>
    <t>У150201</t>
  </si>
  <si>
    <t>Подготовка баз данных</t>
  </si>
  <si>
    <t>Хлевнюк Д.О.</t>
  </si>
  <si>
    <t>Мокроусова А.К.</t>
  </si>
  <si>
    <t>Казьбан Д.И.</t>
  </si>
  <si>
    <t>Разработка дизайна сайта</t>
  </si>
  <si>
    <t>Разработка материалов для сайта</t>
  </si>
  <si>
    <t>Обработка данных</t>
  </si>
  <si>
    <t>Подготовка информационных материалов</t>
  </si>
  <si>
    <t>Наими М.Ю.</t>
  </si>
  <si>
    <t>Видеозапись и обработка</t>
  </si>
  <si>
    <t>Ловаков А.В.</t>
  </si>
  <si>
    <t>Отбор книг и статей для размещения на сайте</t>
  </si>
  <si>
    <t>15/04/11-30/04/11</t>
  </si>
  <si>
    <t>Акт от 29/04/11</t>
  </si>
  <si>
    <t>Акт от 30/04/11</t>
  </si>
  <si>
    <t>Дог. 1607/04-11 от 01/04/11; Казьбан Д.И.</t>
  </si>
  <si>
    <t>Дог. 1608/04-11 от 01/04/11; Котенко Г.А.</t>
  </si>
  <si>
    <t>Дог. 1609/04-11 от 01/04/11; Комарова Н.Н.</t>
  </si>
  <si>
    <t>Дог. 1610/04-11 от 01/04/11; Грузинцева В.А.</t>
  </si>
  <si>
    <t>Дог. 1611/04-11 от 01/04/11; Калиновская Е.В.</t>
  </si>
  <si>
    <t>Дог. 1612/04-11 от 01/04/11; Наими М.Ю.</t>
  </si>
  <si>
    <t>Дог. 1613/04-11 от 15/04/11; Ловаков А.В.</t>
  </si>
  <si>
    <t>Страховые взносы</t>
  </si>
  <si>
    <t>Базарова Г.Т.</t>
  </si>
  <si>
    <t>21/01/11-20/04/11</t>
  </si>
  <si>
    <t>Обучение Литвинцевой М.И.</t>
  </si>
  <si>
    <t>Обучение Фроловой С.А.</t>
  </si>
  <si>
    <t>/06-11</t>
  </si>
  <si>
    <t>1600/04-11</t>
  </si>
  <si>
    <t>1601/04-11</t>
  </si>
  <si>
    <t>1602/04-11</t>
  </si>
  <si>
    <t>1603/04-11</t>
  </si>
  <si>
    <t>1604/04-11</t>
  </si>
  <si>
    <t>1605/04-11</t>
  </si>
  <si>
    <t>1606/04-11</t>
  </si>
  <si>
    <t>1607/04-11</t>
  </si>
  <si>
    <t>1608/04-11</t>
  </si>
  <si>
    <t>1609/04-11</t>
  </si>
  <si>
    <t>1610/04-11</t>
  </si>
  <si>
    <t>1611/04-11</t>
  </si>
  <si>
    <t>1612/04-11</t>
  </si>
  <si>
    <t>1613/04-11</t>
  </si>
  <si>
    <t>1614/04-11</t>
  </si>
  <si>
    <t>1615/04-11</t>
  </si>
  <si>
    <t>1616/04-11</t>
  </si>
  <si>
    <t>1617/04-11</t>
  </si>
  <si>
    <t>1618/04-11</t>
  </si>
  <si>
    <t>1619/04-11</t>
  </si>
  <si>
    <t>1620/04-11</t>
  </si>
  <si>
    <t>1621/04-11</t>
  </si>
  <si>
    <t>1622/04-11</t>
  </si>
  <si>
    <t>1623/04-11</t>
  </si>
  <si>
    <t>1624/04-11</t>
  </si>
  <si>
    <t>1625/04-11</t>
  </si>
  <si>
    <t>1626/04-11</t>
  </si>
  <si>
    <t>1627/04-11</t>
  </si>
  <si>
    <t>1628/04-11</t>
  </si>
  <si>
    <t>1629/04-11</t>
  </si>
  <si>
    <t>1630/04-11</t>
  </si>
  <si>
    <t>1631/04-11</t>
  </si>
  <si>
    <t>1632/04-11</t>
  </si>
  <si>
    <t>1633/04-11</t>
  </si>
  <si>
    <t>Трофимова В.Я.</t>
  </si>
  <si>
    <t>21/04/11-22/04/11</t>
  </si>
  <si>
    <t>перевод выступлений участников семинара</t>
  </si>
  <si>
    <t>35</t>
  </si>
  <si>
    <t>36</t>
  </si>
  <si>
    <t>37</t>
  </si>
  <si>
    <t>38</t>
  </si>
  <si>
    <t>39</t>
  </si>
  <si>
    <t>40</t>
  </si>
  <si>
    <t>41</t>
  </si>
  <si>
    <t>42</t>
  </si>
  <si>
    <t>У150401</t>
  </si>
  <si>
    <t>4.1-1/2</t>
  </si>
  <si>
    <t>закупка</t>
  </si>
  <si>
    <t>Максименкова О.В.</t>
  </si>
  <si>
    <t>15/04/11-06/05/11</t>
  </si>
  <si>
    <t>подготовка анализа…</t>
  </si>
  <si>
    <t>Незнанов А.А.</t>
  </si>
  <si>
    <t>Семенов А.В.</t>
  </si>
  <si>
    <t>разработка описания подходов к корректировке тестовых заданий</t>
  </si>
  <si>
    <t>Хачатурова М.Р.</t>
  </si>
  <si>
    <t>подготовка описания принципов формирования бланков тестирования</t>
  </si>
  <si>
    <t>Болдырев И.А.</t>
  </si>
  <si>
    <t>подготовка обзора баз</t>
  </si>
  <si>
    <t>Гаспарян Д.Э.</t>
  </si>
  <si>
    <t>подгтовка текста аналитической статьи</t>
  </si>
  <si>
    <t>Соболев А.С.</t>
  </si>
  <si>
    <t>разработка описания баз данных</t>
  </si>
  <si>
    <t>Соболева И.В.</t>
  </si>
  <si>
    <t>разработка интерактивной площадки</t>
  </si>
  <si>
    <t>Хаиткулов Р.Г.</t>
  </si>
  <si>
    <t>разработка структуры и содержания пособия</t>
  </si>
  <si>
    <t>Смирнов А.А.</t>
  </si>
  <si>
    <t>разработка каталога с описанием коллекций исследований</t>
  </si>
  <si>
    <t>Шестаков Д.Е.</t>
  </si>
  <si>
    <t>подготовка обзора литературы</t>
  </si>
  <si>
    <t>Щуров И.В.</t>
  </si>
  <si>
    <t>подгтотовка обзора</t>
  </si>
  <si>
    <t>Дагаев Д.А.</t>
  </si>
  <si>
    <t>разработка языка описаний</t>
  </si>
  <si>
    <t>Еременко М.А.</t>
  </si>
  <si>
    <t>подготовка метод. материалов</t>
  </si>
  <si>
    <t>Пеникас Г.И.</t>
  </si>
  <si>
    <t>разработка структуры базы данных</t>
  </si>
  <si>
    <t>Карабекян Д.С.</t>
  </si>
  <si>
    <t>разработка информационно-аналитических материалов</t>
  </si>
  <si>
    <t>Быкова А.А.</t>
  </si>
  <si>
    <t>разработка концепции</t>
  </si>
  <si>
    <t>Санина А.Г.</t>
  </si>
  <si>
    <t>Шушкова Н.В.</t>
  </si>
  <si>
    <t>разработка метод. материалов</t>
  </si>
  <si>
    <t>Куприянов Ю.В.</t>
  </si>
  <si>
    <t>Соколов П.В.</t>
  </si>
  <si>
    <t>Валиваева Д.М.</t>
  </si>
  <si>
    <t>сканирование статей и размещ на портале</t>
  </si>
  <si>
    <t>разработка материалов</t>
  </si>
  <si>
    <t>видеозапись и последующая обработка материалов</t>
  </si>
  <si>
    <t>Разработка дизайна калькулятора ЕГЭ</t>
  </si>
  <si>
    <t>Приходько Е.И.</t>
  </si>
  <si>
    <t>Моляренко О.А.</t>
  </si>
  <si>
    <t>систематизация информации и подготовка базы данных</t>
  </si>
  <si>
    <t>/07-11</t>
  </si>
  <si>
    <t>1600/05-11</t>
  </si>
  <si>
    <t>1601/05-11</t>
  </si>
  <si>
    <t>1602/05-11</t>
  </si>
  <si>
    <t>1603/05-11</t>
  </si>
  <si>
    <t>1604/05-11</t>
  </si>
  <si>
    <t>1605/05-11</t>
  </si>
  <si>
    <t>1606/05-11</t>
  </si>
  <si>
    <t>1607/05-11</t>
  </si>
  <si>
    <t>1608/05-11</t>
  </si>
  <si>
    <t>1609/05-11</t>
  </si>
  <si>
    <t>1610/05-11</t>
  </si>
  <si>
    <t>1611/05-11</t>
  </si>
  <si>
    <t>1612/05-11</t>
  </si>
  <si>
    <t>1613/05-11</t>
  </si>
  <si>
    <t>1614/05-11</t>
  </si>
  <si>
    <t>1615/05-11</t>
  </si>
  <si>
    <t>1616/05-11</t>
  </si>
  <si>
    <t>1617/05-11</t>
  </si>
  <si>
    <t>1618/05-11</t>
  </si>
  <si>
    <t>1619/05-11</t>
  </si>
  <si>
    <t>1620/05-11</t>
  </si>
  <si>
    <t>1621/05-11</t>
  </si>
  <si>
    <t>1622/05-11</t>
  </si>
  <si>
    <t>1623/05-11</t>
  </si>
  <si>
    <t>1624/05-11</t>
  </si>
  <si>
    <t>1625/05-11</t>
  </si>
  <si>
    <t>1626/05-11</t>
  </si>
  <si>
    <t>1627/05-11</t>
  </si>
  <si>
    <t>1628/05-11</t>
  </si>
  <si>
    <t>1629/05-11</t>
  </si>
  <si>
    <t>1630/05-11</t>
  </si>
  <si>
    <t>1631/05-11</t>
  </si>
  <si>
    <t>1632/05-11</t>
  </si>
  <si>
    <t>1633/05-11</t>
  </si>
  <si>
    <t>1634/05-11</t>
  </si>
  <si>
    <t>1635/05-11</t>
  </si>
  <si>
    <t>1636/05-11</t>
  </si>
  <si>
    <t>1637/05-11</t>
  </si>
  <si>
    <t>1638/05-11</t>
  </si>
  <si>
    <t>1639/05-11</t>
  </si>
  <si>
    <t>1640/05-11</t>
  </si>
  <si>
    <t>1641/05-11</t>
  </si>
  <si>
    <t>03/05/11-31/05/11</t>
  </si>
  <si>
    <t>Лещенко О.А.</t>
  </si>
  <si>
    <t>25/04/11-30/05/11</t>
  </si>
  <si>
    <t>Ожегов Е.М.</t>
  </si>
  <si>
    <t>Шитова Н.Б.</t>
  </si>
  <si>
    <t>Порошина А.М.</t>
  </si>
  <si>
    <t>4.1-1/1г</t>
  </si>
  <si>
    <t>Кремлев В.И.</t>
  </si>
  <si>
    <t>5.3-1/2</t>
  </si>
  <si>
    <t>дизайн информ.-аналит. материалов</t>
  </si>
  <si>
    <t>подготовка матер. по стратегич. планиров.</t>
  </si>
  <si>
    <t>28/04/11-16/05/11</t>
  </si>
  <si>
    <t>Троицкая О.В</t>
  </si>
  <si>
    <t>16/05/11-27/05/11</t>
  </si>
  <si>
    <t>подготовка информационно-аналитических материалов</t>
  </si>
  <si>
    <t>Ярощук А.В.</t>
  </si>
  <si>
    <t>03/05/11-20/05/11</t>
  </si>
  <si>
    <t>система АСАВ</t>
  </si>
  <si>
    <t>Дог. № 1600/05-11 от 21/04/11-22/04/11; Трофимова В.Я.</t>
  </si>
  <si>
    <t>Дог. № 1601/05-11 от 15/04/11-06/05/11; Максименкова О.В.</t>
  </si>
  <si>
    <t>Дог. № 1602/05-11 от 15/04/11-06/05/11; Незнанов А.А.</t>
  </si>
  <si>
    <t>Дог. № 1603/05-11 от 15/04/11-06/05/11; Семенов А.В.</t>
  </si>
  <si>
    <t>Дог. № 1604/05-11 от 15/04/11-06/05/11; Хачатурова М.Р.</t>
  </si>
  <si>
    <t>Дог. № 1605/05-11 от 15/04/11-06/05/11; Болдырев И.А.</t>
  </si>
  <si>
    <t>Дог. № 1606/05-11 от 15/04/11-06/05/11; Гаспарян Д.Э.</t>
  </si>
  <si>
    <t>Дог. № 1607/05-11 от 15/04/11-06/05/11; Соболев А.С.</t>
  </si>
  <si>
    <t>Дог. № 1608/05-11 от 15/04/11-06/05/11; Соболева И.В.</t>
  </si>
  <si>
    <t>Дог. № 1609/05-11 от 15/04/11-06/05/11; Хаиткулов Р.Г.</t>
  </si>
  <si>
    <t>Дог. № 1610/05-11 от 15/04/11-06/05/11; Смирнов А.А.</t>
  </si>
  <si>
    <t>Дог. № 1611/05-11 от 15/04/11-06/05/11; Шестаков Д.Е.</t>
  </si>
  <si>
    <t>Дог. № 1612/05-11 от 15/04/11-06/05/11; Щуров И.В.</t>
  </si>
  <si>
    <t>Дог. № 1613/05-11 от 15/04/11-06/05/11; Дагаев Д.А.</t>
  </si>
  <si>
    <t>Дог. № 1614/05-11 от 15/04/11-06/05/11; Еременко М.А.</t>
  </si>
  <si>
    <t>Дог. № 1615/05-11 от 15/04/11-06/05/11; Пеникас Г.И.</t>
  </si>
  <si>
    <t>Дог. № 1616/05-11 от 15/04/11-06/05/11; Карабекян Д.С.</t>
  </si>
  <si>
    <t>Дог. № 1617/05-11 от 15/04/11-06/05/11; Быкова А.А.</t>
  </si>
  <si>
    <t>Дог. № 1618/05-11 от 15/04/11-06/05/11; Санина А.Г.</t>
  </si>
  <si>
    <t>Дог. № 1619/05-11 от 15/04/11-06/05/11; Шушкова Н.В.</t>
  </si>
  <si>
    <t>Дог. № 1620/05-11 от 15/04/11-06/05/11; Куприянов Ю.В.</t>
  </si>
  <si>
    <t>Дог. № 1621/05-11 от 15/04/11-06/05/11; Соколов П.В.</t>
  </si>
  <si>
    <t>Дог. № 1622/05-11 от 15/04/11-06/05/11; Пеникас Г.И.</t>
  </si>
  <si>
    <t>Дог. № 1623/05-11 от 03/05/11-31/05/11; Валиваева Д.М.</t>
  </si>
  <si>
    <t>Дог. № 1624/05-11 от 03/05/11-31/05/11; Котенко Г.А.</t>
  </si>
  <si>
    <t>Дог. № 1625/05-11 от 03/05/11-31/05/11; Ткачева К.А.</t>
  </si>
  <si>
    <t>Дог. № 1626/05-11 от 03/05/11-31/05/11; Хлевнюк Д.О.</t>
  </si>
  <si>
    <t>Дог. № 1627/05-11 от 03/05/11-31/05/11; Комарова Н.Н.</t>
  </si>
  <si>
    <t>Дог. № 1628/05-11 от 03/05/11-31/05/11; Наими М.Ю.</t>
  </si>
  <si>
    <t>Дог. № 1629/05-11 от 03/05/11-31/05/11; Казьбан Д.И.</t>
  </si>
  <si>
    <t>Дог. № 1630/05-11 от 03/05/11-31/05/11; Ловаков А.В.</t>
  </si>
  <si>
    <t>Дог. 1631/05-11 от 03/05/11-31/05/11; Грузинцева В.А.</t>
  </si>
  <si>
    <t>Дог. 1632/05-11 от 03/05/11-31/05/11; Приходько Е.И.</t>
  </si>
  <si>
    <t>Дог. 1633/05-11 от 03/05/11-31/05/11; Моляренко О.А.</t>
  </si>
  <si>
    <t>Дог. 1634/05-11 от 03/05/11-31/05/11; Мокроусова А.К.</t>
  </si>
  <si>
    <t>Дог. 1635/05-11 от 25/04/11-30/05/11; Лещенко О.А.</t>
  </si>
  <si>
    <t>Дог. 1636/05-11 от 25/04/11-30/05/11; Ожегов Е.М.</t>
  </si>
  <si>
    <t>Дог. 1637/05-11 от 25/04/11-30/05/11; Шитова Н.Б.</t>
  </si>
  <si>
    <t>Дог. 1638/05-11 от 25/04/11-30/05/11; Порошина А.М.</t>
  </si>
  <si>
    <t>Дог. 1639/05-11 от 28/04/11-16/05/11; Кремлев В.И.</t>
  </si>
  <si>
    <t>Дог. 1640/05-11 от 28/04/11-16/05/11; Хасанов М.Ф.</t>
  </si>
  <si>
    <t>Дог. 1641/05-11 от 16/05/11-27/05/11; Троицкая О.В</t>
  </si>
  <si>
    <t>Мельничук В.Н.</t>
  </si>
  <si>
    <t>5.3-7/2</t>
  </si>
  <si>
    <t>Какабадзе Ш.Ш.</t>
  </si>
  <si>
    <t>18/04/11-16/05/11</t>
  </si>
  <si>
    <t>написание рецензий</t>
  </si>
  <si>
    <t>Медушевский А.Н.</t>
  </si>
  <si>
    <t>5.3-2/2</t>
  </si>
  <si>
    <t>5.3-5/3</t>
  </si>
  <si>
    <t>Ремигайло А.В.</t>
  </si>
  <si>
    <t>01/06/11-30/06/11</t>
  </si>
  <si>
    <t>обучение 6 работников ВШЭ</t>
  </si>
  <si>
    <t>Кузнецов Д.Л.</t>
  </si>
  <si>
    <t>12/04/11-30/06/11</t>
  </si>
  <si>
    <t>Корякина Ю.С.</t>
  </si>
  <si>
    <t>Луконин С.А.</t>
  </si>
  <si>
    <t>Белицкая И.Я.</t>
  </si>
  <si>
    <t>18/01/11-30/06/11</t>
  </si>
  <si>
    <t>20/01/11-15/06/11</t>
  </si>
  <si>
    <t>обучение 2 работников ВШЭ</t>
  </si>
  <si>
    <t>Бурдюкова Е.В.</t>
  </si>
  <si>
    <t>11/04/11-15/06/11</t>
  </si>
  <si>
    <t>проведение курсов повышения квалификациии разработка учебного курса</t>
  </si>
  <si>
    <t>18/01/11-15/06/11</t>
  </si>
  <si>
    <t>№ закупки (у Ореховой)!!!</t>
  </si>
  <si>
    <t>/08-11</t>
  </si>
  <si>
    <t>Шафиуллин Н.Ф.</t>
  </si>
  <si>
    <t>01/06/11-20/06/11</t>
  </si>
  <si>
    <t>разработка и согласование анкеты</t>
  </si>
  <si>
    <t>3.2-1/2</t>
  </si>
  <si>
    <t>Наими М. Ю.</t>
  </si>
  <si>
    <t>Валиева Д.М.</t>
  </si>
  <si>
    <t>Сафонов Д.А.</t>
  </si>
  <si>
    <t>Песоцкий А.В.</t>
  </si>
  <si>
    <t>работы по порталу</t>
  </si>
  <si>
    <t>Скворцова М.В.</t>
  </si>
  <si>
    <t>23/05/11-30/05/11</t>
  </si>
  <si>
    <t>У 150401</t>
  </si>
  <si>
    <t>подготовка методических материалов</t>
  </si>
  <si>
    <t>Черненко О.Э.</t>
  </si>
  <si>
    <t>подготовка и проведение мастер-класса</t>
  </si>
  <si>
    <t>Ракшина И.В.</t>
  </si>
  <si>
    <t>Вырская М.С.</t>
  </si>
  <si>
    <t>Организация видеозаписи</t>
  </si>
  <si>
    <t>30/05/11-06/06/11</t>
  </si>
  <si>
    <t>Гришина А.В.</t>
  </si>
  <si>
    <t>Создание методического архива</t>
  </si>
  <si>
    <t>Кобзарь Е.Н.</t>
  </si>
  <si>
    <t>Долматов И.А.</t>
  </si>
  <si>
    <t>06/06/11-14/06/11</t>
  </si>
  <si>
    <t>Организация фотосъемки</t>
  </si>
  <si>
    <t>Кузнецова М.Ю.</t>
  </si>
  <si>
    <t>подготовка  материалов для мультимедийных презентаций</t>
  </si>
  <si>
    <t>Козлов А.В.</t>
  </si>
  <si>
    <t>Альтшулер И.Г.</t>
  </si>
  <si>
    <t>Коровко А.В.</t>
  </si>
  <si>
    <t>14/06/11-20/06/11</t>
  </si>
  <si>
    <t>обработка анкет,составление аналитического отчета</t>
  </si>
  <si>
    <t>Короткин Б.А.</t>
  </si>
  <si>
    <t>организация аудиозаписи</t>
  </si>
  <si>
    <t>Экспертная оценка</t>
  </si>
  <si>
    <t>Филиппов В.И.</t>
  </si>
  <si>
    <t>Организация трансфера</t>
  </si>
  <si>
    <t>Тарадина Л.Д.</t>
  </si>
  <si>
    <t>Савельева А.В.</t>
  </si>
  <si>
    <t>подготовака методического материала</t>
  </si>
  <si>
    <t>Сидоров В.Н</t>
  </si>
  <si>
    <t>Нужа И.В.</t>
  </si>
  <si>
    <t>24/02/11-03/06/11</t>
  </si>
  <si>
    <t>повышение квалификации по анг/яз</t>
  </si>
  <si>
    <t>У 150503</t>
  </si>
  <si>
    <t>Быховский Я.С.</t>
  </si>
  <si>
    <t>17/03/11-15/06/11</t>
  </si>
  <si>
    <t>проведение курсов по повыш/квал</t>
  </si>
  <si>
    <t>01/03/11-15/06/11</t>
  </si>
  <si>
    <t>Чижов А.В.</t>
  </si>
  <si>
    <t>25/04/11-15/06/11</t>
  </si>
  <si>
    <t>Молчанова Т.В.</t>
  </si>
  <si>
    <t>организационно- техническое сопровождение</t>
  </si>
  <si>
    <t>Кравченко В.В.</t>
  </si>
  <si>
    <t>Щемелева И.Ю.</t>
  </si>
  <si>
    <t>3.2-4</t>
  </si>
  <si>
    <t>Трель П.А.</t>
  </si>
  <si>
    <t>У 150302</t>
  </si>
  <si>
    <t>20/05/11-31/05/11</t>
  </si>
  <si>
    <t>монтаж учебного видеокурса</t>
  </si>
  <si>
    <t>съемка учебного видеокурса</t>
  </si>
  <si>
    <t>подготовка материалов по стратегическому плинированию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</si>
  <si>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</si>
  <si>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</si>
  <si>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</si>
  <si>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</si>
  <si>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</si>
  <si>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</si>
  <si>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</si>
  <si>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</si>
  <si>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</si>
  <si>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</si>
  <si>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</si>
  <si>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</si>
  <si>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</si>
  <si>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</si>
  <si>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</si>
  <si>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</si>
  <si>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</si>
  <si>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</si>
  <si>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</si>
  <si>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</si>
  <si>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</si>
  <si>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</si>
  <si>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</si>
  <si>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</si>
  <si>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</si>
  <si>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</si>
  <si>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</si>
  <si>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</si>
  <si>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</si>
  <si>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</si>
  <si>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</si>
  <si>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</si>
  <si>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</si>
  <si>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</si>
  <si>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</si>
  <si>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Иванов П.В.</t>
  </si>
  <si>
    <t>18/05/11-20/06/11</t>
  </si>
  <si>
    <t>разработка программы</t>
  </si>
  <si>
    <t>У 150101</t>
  </si>
  <si>
    <t>Покровский Н.Е.</t>
  </si>
  <si>
    <t>разработка доп/ учебно-метод материалов</t>
  </si>
  <si>
    <t>1.1-1/1</t>
  </si>
  <si>
    <t>Косалс Л.Я.</t>
  </si>
  <si>
    <t>Разработка программы учебной дисциплины</t>
  </si>
  <si>
    <t>Ракитова В.А.</t>
  </si>
  <si>
    <t>Разработка программы админ/технич поддержки дистанционного курса</t>
  </si>
  <si>
    <t>Григорьев с.А.</t>
  </si>
  <si>
    <t>Сунгуров А.Ю.</t>
  </si>
  <si>
    <t>Разработка программы дистанционного курса</t>
  </si>
  <si>
    <t>Гольденгорин Б.И.</t>
  </si>
  <si>
    <t>Разработка программы научного семинара</t>
  </si>
  <si>
    <t>1600/06-11</t>
  </si>
  <si>
    <t>1601/06-11</t>
  </si>
  <si>
    <t>1602/06-11</t>
  </si>
  <si>
    <t>1603/06-11</t>
  </si>
  <si>
    <t>1604/06-11</t>
  </si>
  <si>
    <t>1605/06-11</t>
  </si>
  <si>
    <t>1606/06-11</t>
  </si>
  <si>
    <t>1607/06-11</t>
  </si>
  <si>
    <t>1608/06-11</t>
  </si>
  <si>
    <t>1609/06-11</t>
  </si>
  <si>
    <t>1610/06-11</t>
  </si>
  <si>
    <t>1611/06-11</t>
  </si>
  <si>
    <t>1612/06-11</t>
  </si>
  <si>
    <t>1613/06-11</t>
  </si>
  <si>
    <t>1614/06-11</t>
  </si>
  <si>
    <t>1615/06-11</t>
  </si>
  <si>
    <t>1616/06-11</t>
  </si>
  <si>
    <t>1617/06-11</t>
  </si>
  <si>
    <t>1618/06-11</t>
  </si>
  <si>
    <t>1619/06-11</t>
  </si>
  <si>
    <t>1620/06-11</t>
  </si>
  <si>
    <t>1621/06-11</t>
  </si>
  <si>
    <t>1622/06-11</t>
  </si>
  <si>
    <t>1623/06-11</t>
  </si>
  <si>
    <t>1624/06-11</t>
  </si>
  <si>
    <t>1625/06-11</t>
  </si>
  <si>
    <t>1626/06-11</t>
  </si>
  <si>
    <t>1627/06-11</t>
  </si>
  <si>
    <t>1628/06-11</t>
  </si>
  <si>
    <t>1629/06-11</t>
  </si>
  <si>
    <t>1630/06-11</t>
  </si>
  <si>
    <t>1631/06-11</t>
  </si>
  <si>
    <t>1632/06-11</t>
  </si>
  <si>
    <t>1633/06-11</t>
  </si>
  <si>
    <t>1634/06-11</t>
  </si>
  <si>
    <t>1635/06-11</t>
  </si>
  <si>
    <t>1636/06-11</t>
  </si>
  <si>
    <t>1637/06-11</t>
  </si>
  <si>
    <t>1638/06-11</t>
  </si>
  <si>
    <t>1639/06-11</t>
  </si>
  <si>
    <t>1640/06-11</t>
  </si>
  <si>
    <t>1641/06-11</t>
  </si>
  <si>
    <t>1642/06-11</t>
  </si>
  <si>
    <t>1643/06-11</t>
  </si>
  <si>
    <t>1644/06-11</t>
  </si>
  <si>
    <t>1645/06-11</t>
  </si>
  <si>
    <t>1646/06-11</t>
  </si>
  <si>
    <t>1647/06-11</t>
  </si>
  <si>
    <t>1648/06-11</t>
  </si>
  <si>
    <t>1649/06-11</t>
  </si>
  <si>
    <t>1650/06-11</t>
  </si>
  <si>
    <t>1651/06-11</t>
  </si>
  <si>
    <t>1652/06-11</t>
  </si>
  <si>
    <t>1653/06-11</t>
  </si>
  <si>
    <t>1654/06-11</t>
  </si>
  <si>
    <t>1656/06-11</t>
  </si>
  <si>
    <t>1657/06-11</t>
  </si>
  <si>
    <t>1658/06-11</t>
  </si>
  <si>
    <t>1659/06-11</t>
  </si>
  <si>
    <t>1660/06-11</t>
  </si>
  <si>
    <t>1661/06-11</t>
  </si>
  <si>
    <t>1662/06-11</t>
  </si>
  <si>
    <t>1663/06-11</t>
  </si>
  <si>
    <t>1664/06-11</t>
  </si>
  <si>
    <t>1665/06-11</t>
  </si>
  <si>
    <t>1666/06-11</t>
  </si>
  <si>
    <t>1667/06-11</t>
  </si>
  <si>
    <t>1668/06-11</t>
  </si>
  <si>
    <t>1669/06-11</t>
  </si>
  <si>
    <t>1670/06-11</t>
  </si>
  <si>
    <t>1671/06-11</t>
  </si>
  <si>
    <t>1672/06-11</t>
  </si>
  <si>
    <t>1673/06-11</t>
  </si>
  <si>
    <t>1674/06-11</t>
  </si>
  <si>
    <t>1675/06-11</t>
  </si>
  <si>
    <t>1676/06-11</t>
  </si>
  <si>
    <t>1677/06-11</t>
  </si>
  <si>
    <t>Козлова Л.А.</t>
  </si>
  <si>
    <t>02/03/11-28/06/11</t>
  </si>
  <si>
    <t>Организационно-техническое сопровождение по программе повышения квалификации</t>
  </si>
  <si>
    <t>Умерова М.В.</t>
  </si>
  <si>
    <t>11/03/11-28/06/11</t>
  </si>
  <si>
    <t>Бессонова И.А.</t>
  </si>
  <si>
    <t>02/06/11-16/06/11</t>
  </si>
  <si>
    <t>Повышение квалификации по программе "Работа с данными  и автоматизация работы в SPSS"</t>
  </si>
  <si>
    <t>01/06/11-22/06/11</t>
  </si>
  <si>
    <t>Повышение квалификации преподавателей НИУ ВШЭ по программе"Основы организации и проведения учебных курсов в системе LMS eFront"</t>
  </si>
  <si>
    <t>Заходякин Г.В.</t>
  </si>
  <si>
    <t>06/06/11-27/06/11</t>
  </si>
  <si>
    <t>Шафоростова В.М.</t>
  </si>
  <si>
    <t>14/03/11-28/06/11</t>
  </si>
  <si>
    <t xml:space="preserve">Повышение квалификации по анг/яз </t>
  </si>
  <si>
    <t>Повышение квалификации по анг/яз General English</t>
  </si>
  <si>
    <t>01/06/11-29/06/11</t>
  </si>
  <si>
    <t>Меликян А.В.</t>
  </si>
  <si>
    <t>31/05/11-14/06/11</t>
  </si>
  <si>
    <t>Повышение квалификации :"Работа с данными и автоматизация работы в SPSS"</t>
  </si>
  <si>
    <t>Пахомова О.С.</t>
  </si>
  <si>
    <t>24/01/11-30/06/11</t>
  </si>
  <si>
    <t>Краткосрочное повышение квалификации на сертификат BEC-Vantage</t>
  </si>
  <si>
    <t>Уткина Т.И.</t>
  </si>
  <si>
    <t>Краткосрочное повышение квалификации на сертификат BEC-Preliminary"</t>
  </si>
  <si>
    <t>Костарева Е.В.</t>
  </si>
  <si>
    <t>Пермякова Т.М.</t>
  </si>
  <si>
    <t>Колядина Н.Б.</t>
  </si>
  <si>
    <t>01/04/11-30/06/11</t>
  </si>
  <si>
    <t>Административная поддержка</t>
  </si>
  <si>
    <t>Валяева Е.Ф.</t>
  </si>
  <si>
    <t>14/06/11-01/07/11</t>
  </si>
  <si>
    <t>Поршнев А.В.</t>
  </si>
  <si>
    <t>14/06/11-04/07/11</t>
  </si>
  <si>
    <t>У 150402</t>
  </si>
  <si>
    <t>Золотарева К.А.</t>
  </si>
  <si>
    <t>01/06/11-05/07/11</t>
  </si>
  <si>
    <t>Подготовка и перевод учебно-метод материалов</t>
  </si>
  <si>
    <t>4.2-5/6</t>
  </si>
  <si>
    <t>Денисова Ю.С.</t>
  </si>
  <si>
    <t>01/05/11-05/07/11</t>
  </si>
  <si>
    <t>Услуги по ерстке англоязычного сайта</t>
  </si>
  <si>
    <t>Хуф Г.Х.</t>
  </si>
  <si>
    <t>04/04/11-30/06/11</t>
  </si>
  <si>
    <t>Повышение квалификации по анг.языку</t>
  </si>
  <si>
    <t>Нагорная Е.В.</t>
  </si>
  <si>
    <t>10/03/11-30/06/11</t>
  </si>
  <si>
    <t>Техническое сопровождение по программе повыш квал. по англ яз.</t>
  </si>
  <si>
    <t>Чиронова И.И.</t>
  </si>
  <si>
    <t>15/03/11-28/06/11</t>
  </si>
  <si>
    <t>05/02/11-28/06/11</t>
  </si>
  <si>
    <t>Тестирование попрограмме англ яз.</t>
  </si>
  <si>
    <t>Оуэн Милберн Хелен Мэри</t>
  </si>
  <si>
    <t>03/04/11-30/06/11</t>
  </si>
  <si>
    <t>Поспелова Т.Б.</t>
  </si>
  <si>
    <t>07/03/11-30/06/11</t>
  </si>
  <si>
    <t>Волкова М.А.</t>
  </si>
  <si>
    <t>15/03/11-30/06/11</t>
  </si>
  <si>
    <t>проведение итогового тестирования по анг. яз.</t>
  </si>
  <si>
    <t>Камальдинова Л.Р</t>
  </si>
  <si>
    <t>01/06/11-20/07/11</t>
  </si>
  <si>
    <t>Разработка программы и анкеты</t>
  </si>
  <si>
    <t>5.3-8</t>
  </si>
  <si>
    <t>Петухова А.В.</t>
  </si>
  <si>
    <t>20/06/11-20/07/11</t>
  </si>
  <si>
    <t>Проведение глубинных интервью</t>
  </si>
  <si>
    <t>Нехамина О.В.</t>
  </si>
  <si>
    <t>Некрасов С.И.</t>
  </si>
  <si>
    <t>15/06/11-15/07/11</t>
  </si>
  <si>
    <t>Программирование электронной анкеты</t>
  </si>
  <si>
    <t>20/06/11-25/07/11</t>
  </si>
  <si>
    <t>Проведение анкетирования</t>
  </si>
  <si>
    <t>Винник М.В.</t>
  </si>
  <si>
    <t>01/06/11-15/07/11</t>
  </si>
  <si>
    <t>Грибова Е.А.</t>
  </si>
  <si>
    <t>01/07/11-25/07/11</t>
  </si>
  <si>
    <t>Кодировка анкет</t>
  </si>
  <si>
    <t xml:space="preserve">Куксина Н.Г. </t>
  </si>
  <si>
    <t>У150402</t>
  </si>
  <si>
    <t>Наими Мохаммад Юсуф</t>
  </si>
  <si>
    <t>15/06/11-30/07/11</t>
  </si>
  <si>
    <t>Видеозапись и монтаж лекций</t>
  </si>
  <si>
    <t>Галяпина В.Н.</t>
  </si>
  <si>
    <t>20/05/11-30/07/11</t>
  </si>
  <si>
    <t>Разработка анкеты и проведение опроса</t>
  </si>
  <si>
    <t>Скворцов А.Л.</t>
  </si>
  <si>
    <t>01/06/11-30/07/11</t>
  </si>
  <si>
    <t>Разработка и подготовка учебно-методических материалов</t>
  </si>
  <si>
    <t>Создание и ведение сайта семинара</t>
  </si>
  <si>
    <t>Пустовит Росина</t>
  </si>
  <si>
    <t>Обработка анкет, разработка рекомендаций</t>
  </si>
  <si>
    <t>01/07/11-29/07/11</t>
  </si>
  <si>
    <t>Верстка дизайна сайта</t>
  </si>
  <si>
    <t>Верстка дизайна внутренних страниц сайта</t>
  </si>
  <si>
    <t>Разработка материалов по приоритетным направлениям развития</t>
  </si>
  <si>
    <t xml:space="preserve">Видеозапись и последующая обработка </t>
  </si>
  <si>
    <t>Разработка дизайна внутренних страниц сайта</t>
  </si>
  <si>
    <t>4.2-5/5</t>
  </si>
  <si>
    <t>Мензелеев И.А.</t>
  </si>
  <si>
    <t>20/06/11-29/06/11</t>
  </si>
  <si>
    <t xml:space="preserve">Разработка и поддержка сайта (на русском и англ.языке) </t>
  </si>
  <si>
    <t>Сюткин С.А.</t>
  </si>
  <si>
    <t>Синхронный перевод</t>
  </si>
  <si>
    <t>Сазонова М.С.</t>
  </si>
  <si>
    <t>28/06/11-29/06/11</t>
  </si>
  <si>
    <t>Болотина И.О.</t>
  </si>
  <si>
    <t>11/07/11-17/07/11</t>
  </si>
  <si>
    <t>Обучение работника  НИУ ВШЭ (Гинзбург Ю.В.) по программе краткосрочного ПК (начинающие бухгалтер)</t>
  </si>
  <si>
    <t>Лосева А.В.</t>
  </si>
  <si>
    <t>15/03/11-09/06/11</t>
  </si>
  <si>
    <t>обучение группы работников</t>
  </si>
  <si>
    <t>проведение итогового тестирования</t>
  </si>
  <si>
    <t>Ариф Э.М.</t>
  </si>
  <si>
    <t>06/06/11-28/06/11</t>
  </si>
  <si>
    <t>Мотуз С.А.</t>
  </si>
  <si>
    <t>Матецкая М.В.</t>
  </si>
  <si>
    <t>Папушина Ю.О.</t>
  </si>
  <si>
    <t>Бердышева Е.С.</t>
  </si>
  <si>
    <t>Синицына О.А.</t>
  </si>
  <si>
    <t>04/07/11-11/07/11</t>
  </si>
  <si>
    <t>перевод с англ.</t>
  </si>
  <si>
    <t>Пинская А.А.</t>
  </si>
  <si>
    <t>Григорошенко М.М.</t>
  </si>
  <si>
    <t>01/06/11-05/06/11</t>
  </si>
  <si>
    <t>перевод на англ.</t>
  </si>
  <si>
    <t>Дынин Д.</t>
  </si>
  <si>
    <t>01/06/11-10/06/11</t>
  </si>
  <si>
    <t>Матвеенко А.М.</t>
  </si>
  <si>
    <t>09/06/11-17/06/11</t>
  </si>
  <si>
    <t>Макарова Н.Э.</t>
  </si>
  <si>
    <t>01/06/11-01/06/11</t>
  </si>
  <si>
    <t>синхронный перевод</t>
  </si>
  <si>
    <t>У150101</t>
  </si>
  <si>
    <t>Шевчук А.В.</t>
  </si>
  <si>
    <t>30/06/11-30/07/11</t>
  </si>
  <si>
    <t>разработка методики преподавания</t>
  </si>
  <si>
    <t>1.1-1</t>
  </si>
  <si>
    <t>1600/07-11</t>
  </si>
  <si>
    <t>1601/07-11</t>
  </si>
  <si>
    <t>1602/07-11</t>
  </si>
  <si>
    <t>1603/07-11</t>
  </si>
  <si>
    <t>1604/07-11</t>
  </si>
  <si>
    <t>1605/07-11</t>
  </si>
  <si>
    <t>1606/07-11</t>
  </si>
  <si>
    <t>1607/07-11</t>
  </si>
  <si>
    <t>1608/07-11</t>
  </si>
  <si>
    <t>1609/07-11</t>
  </si>
  <si>
    <t>1610/07-11</t>
  </si>
  <si>
    <t>1611/07-11</t>
  </si>
  <si>
    <t>1612/07-11</t>
  </si>
  <si>
    <t>1613/07-11</t>
  </si>
  <si>
    <t>1614/07-11</t>
  </si>
  <si>
    <t>1615/07-11</t>
  </si>
  <si>
    <t>1616/07-11</t>
  </si>
  <si>
    <t>1617/07-11</t>
  </si>
  <si>
    <t>1618/07-11</t>
  </si>
  <si>
    <t>1619/07-11</t>
  </si>
  <si>
    <t>1620/07-11</t>
  </si>
  <si>
    <t>1621/07-11</t>
  </si>
  <si>
    <t>1622/07-11</t>
  </si>
  <si>
    <t>1623/07-11</t>
  </si>
  <si>
    <t>1624/07-11</t>
  </si>
  <si>
    <t>1625/07-11</t>
  </si>
  <si>
    <t>1626/07-11</t>
  </si>
  <si>
    <t>1627/07-11</t>
  </si>
  <si>
    <t>1628/07-11</t>
  </si>
  <si>
    <t>1629/07-11</t>
  </si>
  <si>
    <t>1630/07-11</t>
  </si>
  <si>
    <t>1631/07-11</t>
  </si>
  <si>
    <t>1632/07-11</t>
  </si>
  <si>
    <t>1633/07-11</t>
  </si>
  <si>
    <t>1634/07-11</t>
  </si>
  <si>
    <t>1635/07-11</t>
  </si>
  <si>
    <t>1636/07-11</t>
  </si>
  <si>
    <t>1637/07-11</t>
  </si>
  <si>
    <t>1638/07-11</t>
  </si>
  <si>
    <t>1639/07-11</t>
  </si>
  <si>
    <t>1640/07-11</t>
  </si>
  <si>
    <t>1641/07-11</t>
  </si>
  <si>
    <t>1642/07-11</t>
  </si>
  <si>
    <t>1643/07-11</t>
  </si>
  <si>
    <t>1644/07-11</t>
  </si>
  <si>
    <t>1645/07-11</t>
  </si>
  <si>
    <t>1646/07-11</t>
  </si>
  <si>
    <t>1647/07-11</t>
  </si>
  <si>
    <t>1648/07-11</t>
  </si>
  <si>
    <t>1649/07-11</t>
  </si>
  <si>
    <t>1650/07-11</t>
  </si>
  <si>
    <t>1651/07-11</t>
  </si>
  <si>
    <t>1652/07-11</t>
  </si>
  <si>
    <t>1653/07-11</t>
  </si>
  <si>
    <t>1654/07-11</t>
  </si>
  <si>
    <t>1655/07-11</t>
  </si>
  <si>
    <t>1656/07-11</t>
  </si>
  <si>
    <t>1657/07-11</t>
  </si>
  <si>
    <t>1658/07-11</t>
  </si>
  <si>
    <t>1659/07-11</t>
  </si>
  <si>
    <t>1660/07-11</t>
  </si>
  <si>
    <t>1661/07-11</t>
  </si>
  <si>
    <t>1662/07-11</t>
  </si>
  <si>
    <t>1663/07-11</t>
  </si>
  <si>
    <t>1664/07-11</t>
  </si>
  <si>
    <t>1665/07-11</t>
  </si>
  <si>
    <t>1666/07-11</t>
  </si>
  <si>
    <t>1667/07-11</t>
  </si>
  <si>
    <t>1668/07-11</t>
  </si>
  <si>
    <t>1669/07-11</t>
  </si>
  <si>
    <t>1670/07-11</t>
  </si>
  <si>
    <t>1671/07-11</t>
  </si>
  <si>
    <t>1672/07-11</t>
  </si>
  <si>
    <t>1673/07-11</t>
  </si>
  <si>
    <t>1674/07-11</t>
  </si>
  <si>
    <t>1675/07-11</t>
  </si>
  <si>
    <t>1676/07-11</t>
  </si>
  <si>
    <t>1677/07-11</t>
  </si>
  <si>
    <t>1678/07-11</t>
  </si>
  <si>
    <t>1679/07-11</t>
  </si>
  <si>
    <t>1680/07-11</t>
  </si>
  <si>
    <t>1681/07-11</t>
  </si>
  <si>
    <t>1682/07-11</t>
  </si>
  <si>
    <t>1683/07-11</t>
  </si>
  <si>
    <t>1684/07-11</t>
  </si>
  <si>
    <t>1685/07-11</t>
  </si>
  <si>
    <t>1686/07-11</t>
  </si>
  <si>
    <t>1687/07-11</t>
  </si>
  <si>
    <t>1688/07-11</t>
  </si>
  <si>
    <t>1689/07-11</t>
  </si>
  <si>
    <t>1690/07-11</t>
  </si>
  <si>
    <t>1691/07-11</t>
  </si>
  <si>
    <t>1692/07-11</t>
  </si>
  <si>
    <t>1693/07-11</t>
  </si>
  <si>
    <t>1694/07-11</t>
  </si>
  <si>
    <t>1695/07-11</t>
  </si>
  <si>
    <t>1696/07-11</t>
  </si>
  <si>
    <t>Евстигнеев В.Р.</t>
  </si>
  <si>
    <t>Разработка метод. материалов</t>
  </si>
  <si>
    <t>Ромашкин Н.С.</t>
  </si>
  <si>
    <t>01/07/11-01/08/11</t>
  </si>
  <si>
    <t>Программирование электронной анекты для мониторингового опроса</t>
  </si>
  <si>
    <t>Малошонок Н.Г.</t>
  </si>
  <si>
    <t>01/07/11-05/08/11</t>
  </si>
  <si>
    <t>Колотова Е.В.</t>
  </si>
  <si>
    <t>Камальдинова Т.А.</t>
  </si>
  <si>
    <t>3.1-2/4</t>
  </si>
  <si>
    <t>01/08/11-31/08/11</t>
  </si>
  <si>
    <t>верстка дизайна сайта</t>
  </si>
  <si>
    <t>разработка дизайна сайта</t>
  </si>
  <si>
    <t>подготовка информ. материалов</t>
  </si>
  <si>
    <t>разработка материалов по напр. "Экономика" для сайтов и учебных групп</t>
  </si>
  <si>
    <t>Хавенсон Т.Е.</t>
  </si>
  <si>
    <t>01/08/11-01/09/11</t>
  </si>
  <si>
    <t>Савельева А.А.</t>
  </si>
  <si>
    <t>разработка методики семинара</t>
  </si>
  <si>
    <t>1600/01-11</t>
  </si>
  <si>
    <t>1601/01-11</t>
  </si>
  <si>
    <t>1602/01-11</t>
  </si>
  <si>
    <t>1603/01-11</t>
  </si>
  <si>
    <t>1604/01-11</t>
  </si>
  <si>
    <t>1605/01-11</t>
  </si>
  <si>
    <t>1606/01-11</t>
  </si>
  <si>
    <t>1607/01-11</t>
  </si>
  <si>
    <t>1608/01-11</t>
  </si>
  <si>
    <t>1609/01-11</t>
  </si>
  <si>
    <t>1610/01-11</t>
  </si>
  <si>
    <t>1611/01-11</t>
  </si>
  <si>
    <t>1612/01-11</t>
  </si>
  <si>
    <t>1613/01-11</t>
  </si>
  <si>
    <t>1614/01-11</t>
  </si>
  <si>
    <t>1615/01-11</t>
  </si>
  <si>
    <t>1616/01-11</t>
  </si>
  <si>
    <t>1617/01-11</t>
  </si>
  <si>
    <t>1618/01-11</t>
  </si>
  <si>
    <t>1619/01-11</t>
  </si>
  <si>
    <t>1620/01-11</t>
  </si>
  <si>
    <t>1621/01-11</t>
  </si>
  <si>
    <t>1622/01-11</t>
  </si>
  <si>
    <t>1623/01-11</t>
  </si>
  <si>
    <t>1624/01-11</t>
  </si>
  <si>
    <t>1625/01-11</t>
  </si>
  <si>
    <t>1626/01-11</t>
  </si>
  <si>
    <t>1627/01-11</t>
  </si>
  <si>
    <t>1628/01-11</t>
  </si>
  <si>
    <t>1629/01-11</t>
  </si>
  <si>
    <t>1630/01-11</t>
  </si>
  <si>
    <t>1631/01-11</t>
  </si>
  <si>
    <t>1632/01-11</t>
  </si>
  <si>
    <t>1633/01-11</t>
  </si>
  <si>
    <t>1600/08-11</t>
  </si>
  <si>
    <t>1601/08-11</t>
  </si>
  <si>
    <t>1602/08-11</t>
  </si>
  <si>
    <t>1603/08-11</t>
  </si>
  <si>
    <t>1604/08-11</t>
  </si>
  <si>
    <t>1605/08-11</t>
  </si>
  <si>
    <t>1606/08-11</t>
  </si>
  <si>
    <t>1607/08-11</t>
  </si>
  <si>
    <t>1608/08-11</t>
  </si>
  <si>
    <t>1609/08-11</t>
  </si>
  <si>
    <t>1610/08-11</t>
  </si>
  <si>
    <t>1611/08-11</t>
  </si>
  <si>
    <t>1612/08-11</t>
  </si>
  <si>
    <t>1613/08-11</t>
  </si>
  <si>
    <t>1614/08-11</t>
  </si>
  <si>
    <t>1615/08-11</t>
  </si>
  <si>
    <t>1616/08-11</t>
  </si>
  <si>
    <t>1617/08-11</t>
  </si>
  <si>
    <t>1618/08-11</t>
  </si>
  <si>
    <t>1619/08-11</t>
  </si>
  <si>
    <t>1620/08-11</t>
  </si>
  <si>
    <t>1621/08-11</t>
  </si>
  <si>
    <t>1622/08-11</t>
  </si>
  <si>
    <t>1623/08-11</t>
  </si>
  <si>
    <t>1624/08-11</t>
  </si>
  <si>
    <t>1625/08-11</t>
  </si>
  <si>
    <t>1626/08-11</t>
  </si>
  <si>
    <t>1627/08-11</t>
  </si>
  <si>
    <t>1628/08-11</t>
  </si>
  <si>
    <t>1629/08-11</t>
  </si>
  <si>
    <t>1630/08-11</t>
  </si>
  <si>
    <t>1631/08-11</t>
  </si>
  <si>
    <t>1632/08-11</t>
  </si>
  <si>
    <t>1633/08-11</t>
  </si>
  <si>
    <t>1634/08-11</t>
  </si>
  <si>
    <t>1635/08-11</t>
  </si>
  <si>
    <t>1636/08-11</t>
  </si>
  <si>
    <t>1637/08-11</t>
  </si>
  <si>
    <t>1638/08-11</t>
  </si>
  <si>
    <t>1639/08-11</t>
  </si>
  <si>
    <t>1640/08-11</t>
  </si>
  <si>
    <t>1641/08-11</t>
  </si>
  <si>
    <t>1642/08-11</t>
  </si>
  <si>
    <t>1643/08-11</t>
  </si>
  <si>
    <t>1644/08-11</t>
  </si>
  <si>
    <t>1645/08-11</t>
  </si>
  <si>
    <t>1646/08-11</t>
  </si>
  <si>
    <t>1647/08-11</t>
  </si>
  <si>
    <t>1648/08-11</t>
  </si>
  <si>
    <t>1649/08-11</t>
  </si>
  <si>
    <t>1650/08-11</t>
  </si>
  <si>
    <t>Кампус НИУ ВШЭ:
М/СПб/НН/П</t>
  </si>
  <si>
    <t>ФИО (полностью)</t>
  </si>
  <si>
    <t>Подразделение НИУ ВШЭ (по основному месту работы)</t>
  </si>
  <si>
    <t>М</t>
  </si>
  <si>
    <t>Факультет бизнес-информатики</t>
  </si>
  <si>
    <t>кафедра теории права и сравнительного правоведения</t>
  </si>
  <si>
    <t>департамент программной инженерии</t>
  </si>
  <si>
    <t xml:space="preserve">кафедра международного публичного и частного права </t>
  </si>
  <si>
    <t>кафедра цивилизационного развития Востока</t>
  </si>
  <si>
    <t>департамент интегрированных коммуникаций</t>
  </si>
  <si>
    <t>кафедра практической философии</t>
  </si>
  <si>
    <t>кафедра мировой экономики</t>
  </si>
  <si>
    <t>факультет социальных наук</t>
  </si>
  <si>
    <t>школа исторических наук</t>
  </si>
  <si>
    <t>кафедра стратегического маркетинга</t>
  </si>
  <si>
    <t>факультет экономик</t>
  </si>
  <si>
    <t>департамент психологии</t>
  </si>
  <si>
    <t xml:space="preserve"> кафедра инноваций
и бизнеса в сфере ИТ</t>
  </si>
  <si>
    <t>кафедра психофизиолгии</t>
  </si>
  <si>
    <t>департамент международных отношений</t>
  </si>
  <si>
    <t>кафедра управления человеческими ресурсами</t>
  </si>
  <si>
    <t>Товар Гарсиа Эдгар Деметрио</t>
  </si>
  <si>
    <t>год</t>
  </si>
  <si>
    <t>СПб</t>
  </si>
  <si>
    <t>НН</t>
  </si>
  <si>
    <t>кафедра цивилизационного развития Востока,
профессор</t>
  </si>
  <si>
    <t>Самодуров Владимир Алексеевич</t>
  </si>
  <si>
    <t>ф-т компьютерных наук, дапертамент АДиИИ</t>
  </si>
  <si>
    <t>департамент Психологии</t>
  </si>
  <si>
    <t>Факультет экономики, департамент финансов</t>
  </si>
  <si>
    <t>Департамент социологии НИУ ВШЭ СПб, ЛССИ НИУ ВШЭ</t>
  </si>
  <si>
    <t>департамент 
прикладной политологии</t>
  </si>
  <si>
    <t>департамент
истории</t>
  </si>
  <si>
    <t xml:space="preserve"> кафедра общего 
и стратегического менеджмента</t>
  </si>
  <si>
    <t>Департамент 
экономики</t>
  </si>
  <si>
    <t xml:space="preserve">«Semantic Information systems» 
(«Семантические информационные системы») </t>
  </si>
  <si>
    <t xml:space="preserve">«Non-Governmental Organizations and Business in International Affairs» («Неправительственные организации и бизнес в международных отношениях») </t>
  </si>
  <si>
    <t>«Questionnaire Design in Cross-Country Research» («Формулировка вопросов в сравнительных исследованиях»)</t>
  </si>
  <si>
    <t>«CRM» («Управление отношениями с клиентами»)</t>
  </si>
  <si>
    <t>кафедра публитчной политики/кафедра практической философии</t>
  </si>
  <si>
    <t>ф-т социальных наук, департамент социологии</t>
  </si>
  <si>
    <t>Faculty of Business Informatics, Department of Corporate Information Systems</t>
  </si>
  <si>
    <t xml:space="preserve">Факультет компьютерных наук, департамент анализа данных и искусственного интеллекта,  доцент </t>
  </si>
  <si>
    <t>Школа экономики и менеджмента НИУ ВШЭ СПБ, департамент экономики</t>
  </si>
  <si>
    <t>С-Пб Школа Экономики и Менеджмента, департамент финансов</t>
  </si>
  <si>
    <t>Financial Reporting and Financial Analysis (Финансовая отчетность и финансовый анализ)</t>
  </si>
  <si>
    <t>С-Пб</t>
  </si>
  <si>
    <t xml:space="preserve">Департамент 
государственного администрирования </t>
  </si>
  <si>
    <t>Департамент медиа</t>
  </si>
  <si>
    <t>департамент 
менеджмента</t>
  </si>
  <si>
    <t>Факультет экономики/ департамент теоретической экономики/ кафедра макроэкономического анализа</t>
  </si>
  <si>
    <t>кафедра маркетинга</t>
  </si>
  <si>
    <t>департамент
социологии</t>
  </si>
  <si>
    <t>кафедра 
менеджмента</t>
  </si>
  <si>
    <t>департамент логистики 
и управления цепями поставок</t>
  </si>
  <si>
    <t>департамент
прикладной 
политологии</t>
  </si>
  <si>
    <t>департамент
экономики</t>
  </si>
  <si>
    <t>факультет БИ</t>
  </si>
  <si>
    <t>"Legal Texts in International Businnes" 
("Юридические тексты в международном делвом обороте"</t>
  </si>
  <si>
    <t>ф-т гуманитарных наук, школа философии</t>
  </si>
  <si>
    <t>Religion, Nationalism and Ethnic Conflicts   Религия, национализм и этнические конфликты</t>
  </si>
  <si>
    <t>Факультет гуманитарных наук/ Школа философии</t>
  </si>
  <si>
    <t>Political philosophy / Политическая философия</t>
  </si>
  <si>
    <t>Факультет социальных наук, департамент психологии, кафедра общей и экспериментальной психологии</t>
  </si>
  <si>
    <t>Introduction to cognitive science / Введение в когнитивную науку</t>
  </si>
  <si>
    <t>Факультет гуманитарных наук, Школа философии</t>
  </si>
  <si>
    <t>Problems of the Contemporary Philosophy of Language     Проблемы современной философии языка</t>
  </si>
  <si>
    <t>Факультет компьютерных наук / департамент программной инженерии</t>
  </si>
  <si>
    <t>Advanced Databases (Перспективные базы данных)</t>
  </si>
  <si>
    <t>факультет компьютерных наук/департамент программной инженерии</t>
  </si>
  <si>
    <t>Geoapplications development
Разработка геоприложений</t>
  </si>
  <si>
    <t>Бизнеса и менеджмента</t>
  </si>
  <si>
    <t>Факультет компьютерных наук, департамент анализа данных и искусственного интеллекта</t>
  </si>
  <si>
    <t>Школа философии, Факультет гуманитарных наук</t>
  </si>
  <si>
    <t>“Tillich and Heidegger: in the Search for Being” / «Тиллих и Хайдеггер: в поисках Бытия»</t>
  </si>
  <si>
    <t>факультет компьютерных наук / департамент программной инженерии</t>
  </si>
  <si>
    <t>Software Engineering Methodology
Методология программной инженерии</t>
  </si>
  <si>
    <t xml:space="preserve">Казанцев Николай Сергеевич </t>
  </si>
  <si>
    <t xml:space="preserve">Канович Макс Иосифович  </t>
  </si>
  <si>
    <t xml:space="preserve">Лифинцева Татьяна Петровна   </t>
  </si>
  <si>
    <t xml:space="preserve">Салех Хади Мухаммед   </t>
  </si>
  <si>
    <t xml:space="preserve">Долгоруков Виталий Владимирович                  </t>
  </si>
  <si>
    <t xml:space="preserve">Горбунова Елена Сергеевна </t>
  </si>
  <si>
    <t xml:space="preserve">Глухов Алексей Анатольевич    </t>
  </si>
  <si>
    <t xml:space="preserve">Тарасенко Елена Анатольевна   </t>
  </si>
  <si>
    <t>Департамент государственного и муниципального управления (Факультет социальных наук)     Факультет мировой экономики и мировой политики / Департамент международных отношений</t>
  </si>
  <si>
    <t>Social Policy/ Социальная политика</t>
  </si>
  <si>
    <t xml:space="preserve">Чернавин Георгий Игоревич  </t>
  </si>
  <si>
    <t>Transcendental Philosophy: from German Idealism to Phenomenology
Трансцендентальная философия: от немецкого идеализма к феноменологии</t>
  </si>
  <si>
    <t>Алмакаева Анна Михайловна</t>
  </si>
  <si>
    <t>Департамент социологии/
Лаборатория сравнительных социальных исследований</t>
  </si>
  <si>
    <t>Basic statistics/
Основы статистики</t>
  </si>
  <si>
    <t>Факультет бизнеса и менеджмента / Школа бизнеса и делового администрирования / Кафедра управления проектами</t>
  </si>
  <si>
    <t>Project Management / Управление Проектами</t>
  </si>
  <si>
    <t>Факультет бизнеса и менеджмента / Школа бизнес-информатики</t>
  </si>
  <si>
    <t>Research seminar / Научно-исследовательский семинар (программа Big Data Systems)</t>
  </si>
  <si>
    <t xml:space="preserve">Борисяк Максим Александрович     </t>
  </si>
  <si>
    <t xml:space="preserve">Баранов Петр Александрович </t>
  </si>
  <si>
    <t>Методы машинного обучения и разработки данных Machine Learning and Data Mining</t>
  </si>
  <si>
    <t>Legal Translation: a practical approach/Юридический перевод: практический подход</t>
  </si>
  <si>
    <t>Факультет мировой экономики и мировой политики, департамент международных отношений</t>
  </si>
  <si>
    <t>Current Political and Economic Status of the Asia Pacific Region/
Современное политико-экономическое развитие АТР</t>
  </si>
  <si>
    <t>Институт демографии (Факультет социальных наук)</t>
  </si>
  <si>
    <t>Demography/Демография</t>
  </si>
  <si>
    <t>Population change and economic development / Население и экономическое развитие</t>
  </si>
  <si>
    <t>Business Management in the Art World</t>
  </si>
  <si>
    <t>Факультет гуманитарных наук, Школа исторических наук</t>
  </si>
  <si>
    <t>Russia in the 20th Century: Society and Power» («Россия в XX в.: общество и власть»</t>
  </si>
  <si>
    <t xml:space="preserve">Филатова Ирина Ивановна </t>
  </si>
  <si>
    <t xml:space="preserve">Широканова Анна Александровна   </t>
  </si>
  <si>
    <t xml:space="preserve">Департамент социологии </t>
  </si>
  <si>
    <t>Data analysis in Sociology    Анализ данных в социологии</t>
  </si>
  <si>
    <t>Департамент финансов Санкт-Петербургской школы экономики и менеджмента</t>
  </si>
  <si>
    <t>Факультет «Санкт-Петербургская школа экономики и менеджмента»
Департамент прикладной математики и бизнес-информатики</t>
  </si>
  <si>
    <t>Программирование для анализа данных и воспроизводимые исследования / Programming with Data and Reproducible Research</t>
  </si>
  <si>
    <t>Департамент менеджмента, факультет Санкт-Петербургская школа экономики и менеджмента</t>
  </si>
  <si>
    <t>Theory and Practice of Public Administration
Теория и механизмы современного государственного управления</t>
  </si>
  <si>
    <t>Государственные и муниципальные финансы/
State and minicipal finance</t>
  </si>
  <si>
    <t>Nonprofit marketing (По РУП – «Некоммерческий маркетинг»</t>
  </si>
  <si>
    <t>Факультет Санкт-Петербургская школа экономики и менеджмента, департамент экономики</t>
  </si>
  <si>
    <t xml:space="preserve">Факультет компьютерных наук (ФКН)
Департамент программной инженерии  </t>
  </si>
  <si>
    <t>[НИР.2]  Научно-исследовательский семинар "Нечеткое моделирование"
              Research Seminar “Fuzzy Modeling”</t>
  </si>
  <si>
    <t>Факультет гуманитарных наук, департамент иностранных языков, кафедра английского языка для гуманитарных дисциплин</t>
  </si>
  <si>
    <t>Theory and Practice of Intercultural Communication for Journalists
Теория и практика межкультурной коммуникации для журналистов</t>
  </si>
  <si>
    <t xml:space="preserve">кафедра гражданского права и гражданского процесса факультета права </t>
  </si>
  <si>
    <t>Правовое регулирование и защита интеллектуальной собственности                  (Legal Regulation and Defence of the Intellectual Property)</t>
  </si>
  <si>
    <t>Факультет «Санкт-Петербургская школа экономики и менеджмента»
Департамент финансов</t>
  </si>
  <si>
    <t>Investment Analysis
Инвестиционный анализ</t>
  </si>
  <si>
    <t>Департамент экономики Санкт-Петербургской школы экономики и менеджмента</t>
  </si>
  <si>
    <t xml:space="preserve">World economy and introductory international economics
Введение в международную экономику </t>
  </si>
  <si>
    <t>Колчинская Елизавета Эдуардовна</t>
  </si>
  <si>
    <t>Санкт-Петербургская школа социальных и гуманитарных наук (департамент государственного администрирования; Базовая кафедра МЦСЭИ "Леонтьевский центр"; департамент государственного администрирования)</t>
  </si>
  <si>
    <t>Research seminar "Urban and Industrial Policy"          Научно-исследовательский семинар "Городская и промышленная политика"</t>
  </si>
  <si>
    <t xml:space="preserve">Липатников Виталий Сергеевич </t>
  </si>
  <si>
    <t>Intellectual Property Market
Рынок интеллектуальной собственности</t>
  </si>
  <si>
    <t xml:space="preserve">Марковская Елизавета Игоревна                                              </t>
  </si>
  <si>
    <t>Департамент финансов, Школа Экономики и Менеджмента</t>
  </si>
  <si>
    <t>Performance Management   Управление результативностью</t>
  </si>
  <si>
    <t>Департамент государственного администрирования НИУ ВШЭ – Санкт-Петербург</t>
  </si>
  <si>
    <t>Технологии государственного управления (Tools of Public Administration)</t>
  </si>
  <si>
    <t>ф-т компьютерных наук, департамент программной инженерии</t>
  </si>
  <si>
    <t xml:space="preserve">Apple iOS Applications Development    Разработка мобильных приложений для платформы Apple iOS  </t>
  </si>
  <si>
    <t>Факультет гуманитарных наук, Школа культурологии</t>
  </si>
  <si>
    <t>Факультет гуманитарных наук, школа культурологии</t>
  </si>
  <si>
    <t>Visual Studies
Визуальные исследования</t>
  </si>
  <si>
    <t>Факультет гуманитарных наук, школа филологии</t>
  </si>
  <si>
    <t>Ф-т гуманитариных наук, Школа лингвистики</t>
  </si>
  <si>
    <t>Analysis in several complex variables   Функции многих комплексных переменных</t>
  </si>
  <si>
    <t xml:space="preserve">Захаров Владимир Юрьевич   </t>
  </si>
  <si>
    <t>Школа Востоковедения, факультет мировой экономики и мировой политики</t>
  </si>
  <si>
    <t>Political and Trade Blocs in Asia Pacific - Main Trends Towards Regional Integration Политические и торговые блоки в АТР – основные тренды региональной интеграции</t>
  </si>
  <si>
    <t>Социальных Наук, Институт Демографии, старший научный сотрудник</t>
  </si>
  <si>
    <t>Gender and Development (Гендер и Развитие)</t>
  </si>
  <si>
    <t>ф-т Компьютерных наук/департамент больших данных и информационного поиска</t>
  </si>
  <si>
    <t xml:space="preserve">Data analysis
Анализ данных
</t>
  </si>
  <si>
    <t>Факультет бизнеса и менеджмента,  школа логистики, кафедра управления логистической инфраструктурой</t>
  </si>
  <si>
    <t>SCIENTIFIC WORKSHOP 
научный семинар по специальным дисциплинам профессионального цикла</t>
  </si>
  <si>
    <t xml:space="preserve">Пирковский Алексей Юльевич </t>
  </si>
  <si>
    <t xml:space="preserve">Старженецкий Владислав Валерьевич   </t>
  </si>
  <si>
    <t>Факультет права, кафедра международного публичного и частного права</t>
  </si>
  <si>
    <t>International Intellectual Property Law 
Международное интеллектуальное право</t>
  </si>
  <si>
    <t xml:space="preserve">Чернавин Георгий Игоревич   </t>
  </si>
  <si>
    <t xml:space="preserve">Виноградова Ольга Ильинична                   </t>
  </si>
  <si>
    <t>Факультет гуманитарных наук, Школа лингвистики</t>
  </si>
  <si>
    <t xml:space="preserve">Arguing in English "Программа Дебаты 2015" </t>
  </si>
  <si>
    <t>Факультет гуманитарных наук, школа философии</t>
  </si>
  <si>
    <t>Analytic Ethics. Аналитическая этика</t>
  </si>
  <si>
    <t>Институт демографии (Факультет социальных наук), доцент + Факультет экономики</t>
  </si>
  <si>
    <t>Economics of population / Экономика народонаселения</t>
  </si>
  <si>
    <t xml:space="preserve">Сиротин Вячеслав Павлович    </t>
  </si>
  <si>
    <t>Факультет экономических наук,  департамент статистики и анализа данных</t>
  </si>
  <si>
    <t>Statistical modelling of social and economic processes</t>
  </si>
  <si>
    <t>Contemporary Programs in Cultural Studies /  Современные программы исследования культуры</t>
  </si>
  <si>
    <t xml:space="preserve">Чеховская Светлана Алексеевна                                </t>
  </si>
  <si>
    <t>кафедра гражданского и предпринимательского права</t>
  </si>
  <si>
    <t>Comparative Corporate Law (for Master level students)/ Сравнительное корпоративное право (для студентов магистратуры)</t>
  </si>
  <si>
    <t>Applied Statistical Methods in Marketing/Прикладные статистические методы в маркетинге</t>
  </si>
  <si>
    <t>Брейман Александр Давидович</t>
  </si>
  <si>
    <t>Департамент программной инженерии, доцент</t>
  </si>
  <si>
    <t>Distributed Databases and Data Warehouses/
Распределенные базы и хранилища данных</t>
  </si>
  <si>
    <t>Варфоломеев Антон Александрович</t>
  </si>
  <si>
    <t xml:space="preserve">Corporate governance in transnational companies/
Корпоративное управление в транснациональных компаниях
</t>
  </si>
  <si>
    <t>Волконская Мария Андреевна</t>
  </si>
  <si>
    <t>Родоманченко Аида Сергеевна</t>
  </si>
  <si>
    <t>Департамент иностранных языков, кафедра английского языка для гуманитарных дисциплин, доцент
Департамент иностранных языков, доцент</t>
  </si>
  <si>
    <t xml:space="preserve"> History and Culture of Great Britain-1/
История и культура Великобритании-1</t>
  </si>
  <si>
    <t>Департамент образовательных программ Института образования, доцент;
профессор Департамента образовательных программ Института образования</t>
  </si>
  <si>
    <t>Education and Development / Образование и развитие</t>
  </si>
  <si>
    <t>Факультет компьютерных наук, департамент анализа данных и искусственного интеллекта,  профессор</t>
  </si>
  <si>
    <t>Stochastic Modelling / Стохастическое моделирование</t>
  </si>
  <si>
    <t>Innovation project management on a territory level/
Система управления инновационными процессами на уровне территорий</t>
  </si>
  <si>
    <t>Факультет компьютерных наук, департамент анализа данных и искусственного интеллекта,  доцент</t>
  </si>
  <si>
    <t>Discrete Mathematics for Algorithm and Software Design</t>
  </si>
  <si>
    <t>Факультет компьютерных наук, департамент анализа данных и искусственного интеллекта,  старший преподаватель, заместитель руководителя департамента</t>
  </si>
  <si>
    <t>Artificial Intelligence in Games / Искусственный интеллект в видео-играх</t>
  </si>
  <si>
    <t>Департамент компьютерной инженерии МИЭМ НИУ ВШЭ, доцент</t>
  </si>
  <si>
    <t>Mobile Application Analytics / Аналитика мобильных приложений</t>
  </si>
  <si>
    <t>Максименкова Ольга Вениаминовна</t>
  </si>
  <si>
    <t>Факультет компьютерных наук, департамент программной инженерии, старший преподаватель</t>
  </si>
  <si>
    <t>Mobile Games Development: Dev + Design + Specifics of Business/
Разработка и продвижение мобильных игр</t>
  </si>
  <si>
    <t>факультет бизнеса и менеджмента (в настоящее время документы находятся в стадии оформления на ставку 0.5 доцента)</t>
  </si>
  <si>
    <t>Predictive Modeling (Предсказательное Моделирование)</t>
  </si>
  <si>
    <t>Трубочкина Надежда  Константиновна</t>
  </si>
  <si>
    <t>Московский институт электроники и математики / Департамент компьютерной инженерии,
(доцент, профессор)</t>
  </si>
  <si>
    <t xml:space="preserve">
Internet Applications and Multimedia/
Интернет приложения и мультимедиа технологии</t>
  </si>
  <si>
    <t>ф-т гуманитарных наук, школа истор наук, профессор</t>
  </si>
  <si>
    <t xml:space="preserve">English Language Historiography of the 20th Century History of Russia/Англоязычная историография России XX века </t>
  </si>
  <si>
    <t>Introduction to Advanced Mathematics / Введение в высшую математику</t>
  </si>
  <si>
    <t>Computations in MatLab / Вычислительный практикум в среде Матлаб</t>
  </si>
  <si>
    <t>Новицкий Николай Юрьевич</t>
  </si>
  <si>
    <t>Факультет социальных наук / Департамент  психологии / Кафедра психофизиологии: доцент, заведующий кафедрой
Центр нейроэкономики и когнитивных исследований: Старший научный сотрудник</t>
  </si>
  <si>
    <t>Behavioral neuroscience / Поведенческая нейронаука</t>
  </si>
  <si>
    <t>Шершаков Сергей Андреевич</t>
  </si>
  <si>
    <t>Факультет компьютерных наук, департамент программной инженерии, научный сотрудник/старший преподаватель</t>
  </si>
  <si>
    <t>Android Applications Development/Разработка Android-приложений</t>
  </si>
  <si>
    <t>Александровский Сергей Владимирович</t>
  </si>
  <si>
    <t>1. факультет менеджмента / кафедра маркетинга, доцент кафедры маркетинга
2. факультет менеджмента / кафедра маркетинга, доцент кафедры маркетинга</t>
  </si>
  <si>
    <t>Marketing Metrics and CRM/
Маркетинговые метрики и CRM</t>
  </si>
  <si>
    <t xml:space="preserve">Алебастрова Ирина Анатольевна </t>
  </si>
  <si>
    <t xml:space="preserve"> Институт права, доцент</t>
  </si>
  <si>
    <t xml:space="preserve"> Comparative Constitutional Law/
 Сравнительное конституционное право</t>
  </si>
  <si>
    <t>Corporate Finance/
Корпоративные финансы</t>
  </si>
  <si>
    <t>Факультет  бизнеса и менеджмента/Школа БИ, кафедра инноваций и бизнеса в сфере инф технологий, профессор</t>
  </si>
  <si>
    <t>Data Visualization/
Визуализация данных</t>
  </si>
  <si>
    <t>Факультет гуманитарных наук, Школа культурологии, доцент</t>
  </si>
  <si>
    <t>History and Theory of Culture /   
История и теория культуры</t>
  </si>
  <si>
    <t>C-Пб, школа экономики и менеджмента, департамент менеджмента, доцент</t>
  </si>
  <si>
    <t>International Marketing / Международный маркетинг</t>
  </si>
  <si>
    <t>Introduction to the Semantic Web Technologies / Введение в технологии Семантической паутины</t>
  </si>
  <si>
    <t>Факультет социальных наук, Департамент социологии, Кафедра анализа социальных институтов, старший преподаватель</t>
  </si>
  <si>
    <t>Models of Explanations in Sociology / Модели объяснения в социологии</t>
  </si>
  <si>
    <t>Департамент менеджмента НИУ ВШЭ – Санкт-Петербург, факультет Санкт-Петербургская школа экономики и менеджмента, доцент</t>
  </si>
  <si>
    <t>Consumer behavior in cultural tourism/ Культурный туризм: модели поведения потребителей (Майнор «Креативные индустрии»)</t>
  </si>
  <si>
    <t>1) профессор Школы лингвистики ФГН 
2) преподаватель Школы лингвистики ФГН 
3) доцент кафедры высшей математики</t>
  </si>
  <si>
    <t xml:space="preserve">Linguistic data: quantitative analysis and visualisation / Лингвистические данные: квантитативный анализ и визуализация
</t>
  </si>
  <si>
    <t>Доцент школы филологии ФГН</t>
  </si>
  <si>
    <t>Research Seminar “Research Methods and Presentation Skills” (НИС “Методы исследований и навыки презентации»)</t>
  </si>
  <si>
    <t>Покрышевская Елена Борисовна</t>
  </si>
  <si>
    <t>Санкт-Петербургская школа экономики и менеджмента, департамент менеджмента, доцент</t>
  </si>
  <si>
    <t>Spreadsheet modeling in marketing/ Маркетинговые приложения в Excel</t>
  </si>
  <si>
    <t>Успенский Владимир Сергеевич</t>
  </si>
  <si>
    <t>Факультет Санкт-Петербургская школа социальных и гуманитарных наук, департамент
истории, ст. преподаватель</t>
  </si>
  <si>
    <t>Социальная история (Social History)</t>
  </si>
  <si>
    <t>Департамент прикладной политологии, НИУ ВШЭ СПб</t>
  </si>
  <si>
    <t>Nationalism in Soviet and post-Soviet Russia/ Национализм в Советском Союзе и постсоветской России</t>
  </si>
  <si>
    <t>С-Пб школа соц и гум наук / Департамент прикладной политологии НИУ ВШЭ – СПб 
Старший преподаватель</t>
  </si>
  <si>
    <t>Political Reforms and Prevention of Corruption /
Политические реформы и предупреждение коррупции</t>
  </si>
  <si>
    <t>Кириченко Валентина Алексеевна</t>
  </si>
  <si>
    <t>Non-Euclidean Geometry/
Неевклидова геометрия</t>
  </si>
  <si>
    <t>С-Пб/М</t>
  </si>
  <si>
    <t>Департамент прикладной политологии, доцент, 
НИУ ВШЭ СПб 
Департамент истории, доцент, НИУ ВШЭ СПб 
Лаборатория экономико-социологических исследований, научный сотрудник НИУ ВШЭ</t>
  </si>
  <si>
    <t>Research workshop 
(Научно-исследовательский семинар)</t>
  </si>
  <si>
    <t>Слободенюк Екатерина Дмитриевна</t>
  </si>
  <si>
    <t>Факультет экономических наук, департамент прикладной экономики, доцент  
Факультет экономических наук, департамент прикладной экономики, старший преподаватель</t>
  </si>
  <si>
    <t>Social structures and demographic changes/
Социальные структуры и демографические изменения</t>
  </si>
  <si>
    <t>Quantitative Methods in Economics and Finance/
Количественные методы в экономике и финансах</t>
  </si>
  <si>
    <t>Береснева Екатерина Николаевна</t>
  </si>
  <si>
    <t>Факультет компьютерных наук, Департамент Программной инженерии</t>
  </si>
  <si>
    <t>Software Engineering Professional Certification Preparation/
Подготовка к вневендорной профессиональной сертификации</t>
  </si>
  <si>
    <t>Департамент прикладной математики, доцент</t>
  </si>
  <si>
    <t>Complex Calculations Programming / Программирование сложных вычислений</t>
  </si>
  <si>
    <t>Доктор медицинских наук, профессор, кафедра управления и экономики здравоохранения</t>
  </si>
  <si>
    <t>Health care systems and health policy: comparative analysis / Системы здравоохранения и политика здравоохранения: сравнительный анализ</t>
  </si>
  <si>
    <t>Факультет бизнеса и менеджмента, Школа логистики, доцент кафедры логистики</t>
  </si>
  <si>
    <t>Risk management in supply chains/Управление рисками в цепях поставок</t>
  </si>
  <si>
    <t>СПб школа соц и гум наук, департамент прикл политологии</t>
  </si>
  <si>
    <t>Categories of Political Science/
Категории политической науки</t>
  </si>
  <si>
    <t>ф-т соц.наук, департамент психологии</t>
  </si>
  <si>
    <t>Leadership and Organization/Лидерство и организация</t>
  </si>
  <si>
    <t>Департамент социологии, факультет социальных наук</t>
  </si>
  <si>
    <t>Nonreactive and big data in the social sciences: methods and approaches/
Нереактивные и большие данные в социальных науках: методы и подходы</t>
  </si>
  <si>
    <t>Департамент программной инженерии ФКН НИУ ВШЭ, доцент</t>
  </si>
  <si>
    <t>IoT Ecosystems / Экосистемы интернета вещей</t>
  </si>
  <si>
    <t>НН филиал
ф-т гум.наук, департамент прикладной лингвистики и иностр.языков</t>
  </si>
  <si>
    <t>Natural Languauge Processing/Автоматическая обработка естественного языка</t>
  </si>
  <si>
    <t>ф-т соц наук, департамент социологии</t>
  </si>
  <si>
    <t>Theory and Methods of the Life-Course Approach/Теория и методы концепции жизенного пути</t>
  </si>
  <si>
    <t>ф-т бизнеса и менеджмента, ШБИ</t>
  </si>
  <si>
    <t>Quantitative Methods of Market Forecasting (Commodity and Stosk Markets)/
Количественные методы прогнозирования на товарных и фондовых рынках</t>
  </si>
  <si>
    <t>Multidimensional data analysis language R/
Многомерный анализ данных на языке R</t>
  </si>
  <si>
    <t>Methods of Working with Tabular Data /
Методы работы с табличными данными</t>
  </si>
  <si>
    <t>Факультет социальных наук, Институт демографии, доцент
Факультет социальных наук, Институт демографии, доцент</t>
  </si>
  <si>
    <t>Introduction into Statistics/
Введение в Статистику</t>
  </si>
  <si>
    <t>Discrete Mathematics/ Дискретная математика</t>
  </si>
  <si>
    <t>Факультет мировой экономики и мировой политики / Департамент международных отношений</t>
  </si>
  <si>
    <t xml:space="preserve">
Measurements of poverty and inequality. Collecting and using statistical data/
Измерение бедности и неравенства. Сбор и использование статистических данных</t>
  </si>
  <si>
    <t xml:space="preserve"> Профессор Кафедры торговой политики Института торговой политики;
Старший преподаватель Департамента мировой экономики, Эксперт Института торговой политики;
Преподаватель Департамента теоретической экономики, Эксперт Института торговой политики</t>
  </si>
  <si>
    <t>Факультет мировой экономики и мировой политики, департамент международных отношений, профессор</t>
  </si>
  <si>
    <t xml:space="preserve">
Contemporary International Relations in the Asia-Pacific Region: an Advanced Course/
Современные международные отношения в Азиатско-тихоокеанском регионе: продвинутый курс
</t>
  </si>
  <si>
    <t>СПб школа Экономики и менеджмента/
Департамент финансов/Доцент</t>
  </si>
  <si>
    <t>Economic and Financial System in Near and Middle East/Экономические и финансовые системы на Ближнем и Среднем Востоке</t>
  </si>
  <si>
    <t>Факультет экономических наук / доцент департамента прикладной экономики</t>
  </si>
  <si>
    <t xml:space="preserve">Quantitative Approaches to Policy Evaluation and Impact Assessment/
Количественные методы оценки реформ и регулирующих воздействий </t>
  </si>
  <si>
    <t>ФСН, департамент психологии, старший преп.</t>
  </si>
  <si>
    <t>Economic Psychology/
Экономическая психология</t>
  </si>
  <si>
    <t>Факультет компьютерных наук, Департамент анализа данных и искусственного интеллекта, профессор</t>
  </si>
  <si>
    <t xml:space="preserve">
Data Analysis in Medicine/
Анализ данных в медицине</t>
  </si>
  <si>
    <t>СПбшСиГН/
Департамент социологии, доцент</t>
  </si>
  <si>
    <t>Introduction to Structural Equation Modeling/Основы моделирования структурными уравнениями</t>
  </si>
  <si>
    <t>НИУ ВШЭ – Нижний Новгород, факультет менеджмента, кафедра маркетинга, доцент</t>
  </si>
  <si>
    <t>Product Management/ Продакт-менеджмент</t>
  </si>
  <si>
    <t>Statistical Methods of Analisys/
Статистические методы анализа</t>
  </si>
  <si>
    <t>Богуславская Светлана Борисовна</t>
  </si>
  <si>
    <t>СпбШЭМ, департамент финансов, старший преподаватель</t>
  </si>
  <si>
    <t>Social Entrepreneurship, Social Projects and Programmes Evaluation/
Социальное предпринимательство, оценка социальных проектов и программ</t>
  </si>
  <si>
    <t>П</t>
  </si>
  <si>
    <t>Пермь
факультет экономики, менеджмента и БИ, доцент</t>
  </si>
  <si>
    <t>Strategic financial management/
Стратегический финансовый менеджмент</t>
  </si>
  <si>
    <t>С-ПбШЭиМ
Доцент  департамента менеджмента</t>
  </si>
  <si>
    <t>General Management/
Cтратегии в менеджменте и бизнесе</t>
  </si>
  <si>
    <t>Факультет мировой экономики и мировой политики / Департамент мировой экономики, доцент</t>
  </si>
  <si>
    <t>Banking Systems. Role of the Central Bank/
Банковские системы. Роль центрального банка</t>
  </si>
  <si>
    <t>International Currency and Financial Relationships/
Международные валютно-финансовые отношения</t>
  </si>
  <si>
    <t>Институт образования, доцент</t>
  </si>
  <si>
    <t>Inequality Research in Education / Исследования неравенства в образовании</t>
  </si>
  <si>
    <t>ФМЭиМП, департамент МЭ</t>
  </si>
  <si>
    <t>Fundamentals of` International Management/
Основы международного менеджмента</t>
  </si>
  <si>
    <t>Департамент социологии, профессор. НИУ ВШЭ СПб</t>
  </si>
  <si>
    <t>The Anthropology of Science and Religion</t>
  </si>
  <si>
    <t>Measurements of Poverty and Inequality. Evaluation of Poverty and Inequality Reduction Policies/
Измерение бедности и неравенства. Оценка политики сокращения бедности и неравенства</t>
  </si>
  <si>
    <t>С-Пб
Доцент  департамента финансов</t>
  </si>
  <si>
    <t>Introduction to the Theory of Finance/
Введение в теорию финансов</t>
  </si>
  <si>
    <t>Personal Finance and financial math/
Личные финансы и финансовая математика</t>
  </si>
  <si>
    <t>Митрофанова Екатерина Сергеевна</t>
  </si>
  <si>
    <t>Факультет социальных наук, департамент социологии</t>
  </si>
  <si>
    <t xml:space="preserve">
Time in Social Sciences: Approaches and Measures/
Время в социальных науках: подходы и измерение</t>
  </si>
  <si>
    <t>факультет права, доцент кафедры гражданского и предпринимательского права по внутреннему совместительству (0.25)</t>
  </si>
  <si>
    <t>Capital Market Regulation/
Регулирование финансового рынка</t>
  </si>
  <si>
    <t>НИУ ВШЭ - Пермь
жепартамент экономики и финансов
преподаватель
старший преподаватель</t>
  </si>
  <si>
    <t>Data Analisys in Economics/
Анализ данных в экономике</t>
  </si>
  <si>
    <t>Факультет социальных наук, департамент политической науки</t>
  </si>
  <si>
    <t>Regions of Russia and the World in comparative perspective/
Регионы России и мира в сравнительной перспективе</t>
  </si>
  <si>
    <t>Факультет экономических наук / Департамент теоретической экономики, доцент</t>
  </si>
  <si>
    <t>Intellectual debates, provocative dialogues</t>
  </si>
  <si>
    <t>МИЭМ НИУ ВШЭ, департамент прикладной математики</t>
  </si>
  <si>
    <t>Programming Techniques/
Методы программирования</t>
  </si>
  <si>
    <t>ф-т менеджмента, ст. преп-ль</t>
  </si>
  <si>
    <t>Negotiations and Communications/
Переговоры и коммуникации</t>
  </si>
  <si>
    <t>ф-т менеджмента, ст. преп-ль
ф-т менеджмента,преп-ль</t>
  </si>
  <si>
    <t>Methods and Models of Strategic Development of the Organization /
Модели и методы стратегического развития организаций</t>
  </si>
  <si>
    <t>ФСН, департамент психологии, 
старший преподаватель</t>
  </si>
  <si>
    <t>Psychology of Software Development Team Management/
Психология управления командой разработчиков программного обеспечения</t>
  </si>
  <si>
    <t>Факультет мировой экономики и мировой политики, Департамент мировой экономики, профессор</t>
  </si>
  <si>
    <t>Global Governance/
Глобальное управление</t>
  </si>
  <si>
    <t>Департамент социологии, Санкт-Петербургская школа социальных наук и востоковедения, доцент</t>
  </si>
  <si>
    <t xml:space="preserve">Bayesian Statistics/
Байесовская статистика </t>
  </si>
  <si>
    <t>Факультет права. Департамент дисциплин публичного права</t>
  </si>
  <si>
    <t>Modern Russian Justice: Remedies, Procedures and Trends/ 
Правосудие в современной России: средства правовой защиты, процедуры, тенденции развития</t>
  </si>
  <si>
    <t>Факультет экономики, старший преподаватель кафедры финансового менеджмента НИУ ВШЭ – Нижний Новгород</t>
  </si>
  <si>
    <t>Mergers, acquisitions and restructuring of companies/
Слияния, поглощения и реструктуризация компаний</t>
  </si>
  <si>
    <t>ФКН / Департамент больших данных и информационного поиска, профессор</t>
  </si>
  <si>
    <t>Calculus 1 / Математический анализ 1</t>
  </si>
  <si>
    <t>Факультет права, департамент дисциплин публичного права, доцент</t>
  </si>
  <si>
    <t xml:space="preserve">Russian Constitution as Ongoing Project: A Problem-oriented Approach/
         Конституция РФ: проблемно-ориентированный  подход </t>
  </si>
  <si>
    <t>СПбШЭиМ, департамен6т менеджмента, доцент</t>
  </si>
  <si>
    <t>СПбШЭиМ, департамент менеджмента, доцент</t>
  </si>
  <si>
    <t>Social Network Analysis/
Анализ слциальных сетей</t>
  </si>
  <si>
    <t>МИЭМ, Департамент Прикладной Математики, доцент</t>
  </si>
  <si>
    <t>Selected Sections of Mathematics/
Избранные разделы математики</t>
  </si>
  <si>
    <t>Fourier analysis and its applications/
Фурье-анализ и его прикладные аспекты</t>
  </si>
  <si>
    <t>фБиМ, доцент кафедры управления проектами</t>
  </si>
  <si>
    <t>Soft Skills in International Project Management/
Деловые навыки менеджера проекта в международной среде</t>
  </si>
  <si>
    <t>Факультет социальных наук, департамент социологии, доцент кафедры экономической социологии</t>
  </si>
  <si>
    <t>Cultural Drivers of Consumer Markets/
Культурные двигатели потребительских рынков</t>
  </si>
  <si>
    <t>Доцент, департамент менеджмента, Санкт-Петербургская школа экономики и менеджмента</t>
  </si>
  <si>
    <t>HR analytics/
HR-аналитика</t>
  </si>
  <si>
    <t xml:space="preserve">Департамент иностранных языков, кафедра английского языка для гуманитарных дисциплин, доцент
Факультет гуманитарных наук, Школа филологии, доцент
</t>
  </si>
  <si>
    <t xml:space="preserve">Academic Writing: An Introductory Course/
Академическое письмо (на английском языке): вводный курс </t>
  </si>
  <si>
    <t>International Consulting/
Международный консалтинг</t>
  </si>
  <si>
    <t>Преподаватель, департамент менеджмента, Санкт-Петербургская школа экономики и менеджмента</t>
  </si>
  <si>
    <t>Marketing research / Маркетинговые исследования</t>
  </si>
  <si>
    <t>Факультет компьютерных наук, Департамент анализа данных и искусственного интеллекта: Профессор
Факультет компьютерных наук, Департамент анализа данных и искусственного интеллекта: Старший преподаватель</t>
  </si>
  <si>
    <t xml:space="preserve">
Data Science for Business/
Анализ данных для бизнеса</t>
  </si>
  <si>
    <t xml:space="preserve">НИУ ВШЭ Пермь
ф-т экономики, менеджмента и БИ </t>
  </si>
  <si>
    <t>Advanced Financial Planning/
Продвинутое финансовое планирование</t>
  </si>
  <si>
    <t xml:space="preserve"> Профессор Кафедры торговой политики Института торговой политики;
       Старший преподаватель 
Департамента мировой экономики,
Преподаватель Кафедры торговой политики</t>
  </si>
  <si>
    <t>Economic and Legal Conditions for Foreign Companies Operating on Markets of Countries and Regional Integration Groups/
Экономико-правовые условия деятельности компаний на рынках отдельных стран и региональных объединений</t>
  </si>
  <si>
    <t>Департамент программной инженерии, профессор
Школа бизнес-информатики, профессор</t>
  </si>
  <si>
    <t>IT Infrastructure and Emerging Trends /
(«ИТ-инфраструктура и новые тенденции»)</t>
  </si>
  <si>
    <t>СПб Школа Экономики и Менеджмента / Департамент финансов / Доцент</t>
  </si>
  <si>
    <t>International political and economic integration and international organizations of modern Asia/
Международная политическая и экономическая интеграция и международные организации в современной Азии)</t>
  </si>
  <si>
    <t>Platform Economy/
Платформенная экономика</t>
  </si>
  <si>
    <t xml:space="preserve"> департамент истории, Школа гуманитарных наук и искусств,
НИУ ВШЭ – СПб, старший преподаватель (все трое)</t>
  </si>
  <si>
    <t>History/
История</t>
  </si>
  <si>
    <t>СПб , департамент истории</t>
  </si>
  <si>
    <t>Rethinking the Cold War/
История холодной войны: попытки переосмысления</t>
  </si>
  <si>
    <t>СПбШСНиВ, департамент социологии, доцент, заместитель директора Центра молодежных исследований
СПбШСНиВ, департамент социологии, доцент, менеджер Центра молодежных исследований</t>
  </si>
  <si>
    <t>Youth Participation in Digital Era / 
Молодежное участие в цифровую эпоху</t>
  </si>
  <si>
    <t>С-Пб, ШЭиМ,
Доцент департамента финансов</t>
  </si>
  <si>
    <t>Innovation Management/
Инновационный менеджмент</t>
  </si>
  <si>
    <t>Герасимова 
Ольга Александровна</t>
  </si>
  <si>
    <t>Факультет компьютерных наук, Департамент анализа данных и искусственного интеллекта: Старший преподаватель
Факультет компьютерных наук, Департамент анализа данных и искусственного интеллекта: Старший преподаватель</t>
  </si>
  <si>
    <t xml:space="preserve">
Project Seminar ''Intelligent Systems and Structural Analysis''/
Проектный семинар "Интеллектуальные системы и структурный анализ"</t>
  </si>
  <si>
    <t>С-Пб,
Доцент департамента финансов</t>
  </si>
  <si>
    <t>Behavioral and Experimental Economics/
Поведенческая и экспериментальная экономика</t>
  </si>
  <si>
    <t>Факультет экономических наук, старший преподаватель</t>
  </si>
  <si>
    <t xml:space="preserve">Introduction into R/
Введение в R
</t>
  </si>
  <si>
    <t>Факультет социальных наук/Департамент политической науки (с 2-го сентября - Департамент политики и управления), Доцент</t>
  </si>
  <si>
    <t xml:space="preserve">
(Dis)Order and Governance in the Global Age/
(Бес)порядок и управление в глобальную эпоху</t>
  </si>
  <si>
    <t>факультет экономики, менеджмента и БИ, НИУ ВШЭ Пермь, доцент</t>
  </si>
  <si>
    <t>Managing intangibles/
Управление нематериальными активами</t>
  </si>
  <si>
    <t>НИУ ВШЭ СПб 
ст. преподаватель департамента информатики, 
жлцент департамента социологии</t>
  </si>
  <si>
    <t>Business Analitics/
Бизнес-аналитика</t>
  </si>
  <si>
    <t>П/М</t>
  </si>
  <si>
    <t>Департамент экономики и финансов НИУ ВШЭ – Пермь, преподаватель
Департамент экономики и финансов НИУ ВШЭ – Пермь, старший преподаватель
Международная лаборатория экономики нематериальных активов, зам.
заведующего лабораторией</t>
  </si>
  <si>
    <t>Data and Analytics in Finance/
Данные и аналитика в финансах</t>
  </si>
  <si>
    <t>ФКН, департамент ПИ, профессор</t>
  </si>
  <si>
    <t>Distributed Computing/
Распределенные вычисления</t>
  </si>
  <si>
    <t>Пионтковский Дмитрий Игоревич</t>
  </si>
  <si>
    <t>Департамент математики Факультета экономических наук, профессор</t>
  </si>
  <si>
    <t>Applied Methods of Linear Algebra/
Прикладные методы линейной алгебры</t>
  </si>
  <si>
    <t>Факультет Менеджмента, профессор
Факультет Менеджмента, доцент</t>
  </si>
  <si>
    <t>Strategic thinking development/
Развитие стратегического мышления</t>
  </si>
  <si>
    <t>Санкт-Петербургская школа экономики и менеджмента НИУ ВШЭ – Санкт-Петербург, департамент менеджмента, доцент</t>
  </si>
  <si>
    <t>Database Marketing and Analytical CRM/
Работа с базами данных в маркетинге и аналитические модели взаимоотношений с потребителями)</t>
  </si>
  <si>
    <t>Факультет экономики, менеджмента и бизнес-информатики (ФЭМБИ) НИУ ВШЭ-Пермь, старший преподаватель</t>
  </si>
  <si>
    <t>Industrial Organization Theory/ 
Теория отраслевых рынков</t>
  </si>
  <si>
    <t>Родригес Залепинос Рамон Антонио</t>
  </si>
  <si>
    <t>факультет компьютерных наук/департамент программной инженерии, доцент</t>
  </si>
  <si>
    <t>Computer Networks/
Компьютерные сети</t>
  </si>
  <si>
    <t>Факультет бизнеса и менеджмента, доцент кафедры стратегического маркетинга</t>
  </si>
  <si>
    <t>Strategies in Management: Marketing Strategy/Стратегии в менеджменте: Маркетинговые стратегии</t>
  </si>
  <si>
    <t xml:space="preserve">Департамент экономики и финансов НИУ ВШЭ – Пермь, доцент </t>
  </si>
  <si>
    <t xml:space="preserve">Макроэкономика II (Macroeconomics II) </t>
  </si>
  <si>
    <t>Департамент дисциплин публичного права, доцент</t>
  </si>
  <si>
    <t>Political rights in comparative perspective/ Политические права в сравнительной
перспективе</t>
  </si>
  <si>
    <t>Департамент менеджмента, доцент</t>
  </si>
  <si>
    <t xml:space="preserve">Менеджмент в ИКТ/ Management in IT </t>
  </si>
  <si>
    <t>Соавторы</t>
  </si>
  <si>
    <t>-</t>
  </si>
  <si>
    <t xml:space="preserve">Минченко Ольга Сергеевна,
Шубенкова Александра Юрьевна </t>
  </si>
  <si>
    <t>Русецкая Ольга Васильевна,
Колчинская Елизавета Эдуардовна</t>
  </si>
  <si>
    <t>Мороз Георгий Алексеевич,
Щуров Илья Валерьевич</t>
  </si>
  <si>
    <t>Ссорин-Чайков Николай Владимирович,
Круглова Анна Борисовна</t>
  </si>
  <si>
    <t>Судакова (Кукушкина) Юлия Михайловна,
Гальченко Евгений Александрович</t>
  </si>
  <si>
    <t>Судакова Юлия Михайловна,
Гальченко Евгений Александрович</t>
  </si>
  <si>
    <t>Чунихин Кирилл Александрович,
Демченко Павел Михайлович</t>
  </si>
  <si>
    <t>Чунихин Кирилл Александрович</t>
  </si>
  <si>
    <t>Шенкман Евгения Андреевна,
Паршаков Петр Андреевич</t>
  </si>
  <si>
    <t>Осипова Ольга Сергеевна</t>
  </si>
  <si>
    <t>Широканова Анна Александровна</t>
  </si>
  <si>
    <t>Костырка Андрей Викторович</t>
  </si>
  <si>
    <t>Епанова Юлия Валентиновна</t>
  </si>
  <si>
    <t>Липатников Виталий Сергеевич</t>
  </si>
  <si>
    <t>Найденова Юлия Николаевна</t>
  </si>
  <si>
    <t>Макаров Илья Андреевич</t>
  </si>
  <si>
    <t>Островская Елена Сергеевна</t>
  </si>
  <si>
    <t>Данилова Любовь Сергеевна</t>
  </si>
  <si>
    <t>Шенкман Евгения Андреевна</t>
  </si>
  <si>
    <t>Бирюкова Светлана Сергеевна</t>
  </si>
  <si>
    <t>Буровский Евгений Андреевич</t>
  </si>
  <si>
    <t>Козлов Владимир Александрович</t>
  </si>
  <si>
    <t>Горденко Мария Константиновна</t>
  </si>
  <si>
    <t>Фоменков Денис Александрович</t>
  </si>
  <si>
    <t>Королев Денис Александрович</t>
  </si>
  <si>
    <t>Кузнецова Лилия Васильевна</t>
  </si>
  <si>
    <t xml:space="preserve"> Понарин Эдуард Дмитриевич</t>
  </si>
  <si>
    <t xml:space="preserve">Синявская Оксана Вячеславовна                     </t>
  </si>
  <si>
    <t>Липатова Анна Сергеевна</t>
  </si>
  <si>
    <t>Кашников Борис Николаевич</t>
  </si>
  <si>
    <t>кафедра международного публичного и частного права</t>
  </si>
  <si>
    <t>кафедра общего и стратегического менеджмента</t>
  </si>
  <si>
    <t xml:space="preserve"> кафедра экономической теории</t>
  </si>
  <si>
    <t>кафедра анализа данных и искусственного интеллекта</t>
  </si>
  <si>
    <t>Дударев Виктор Анатольевич</t>
  </si>
  <si>
    <t>Агаджанян Александр Сергеевич</t>
  </si>
  <si>
    <t>Бекназар-Юзбашев Геворг Тигранович</t>
  </si>
  <si>
    <t>Власенко Светлана Викторовна</t>
  </si>
  <si>
    <t>Волосюк Ольга Виленовна</t>
  </si>
  <si>
    <t>Гусева Наталья Игоревна</t>
  </si>
  <si>
    <t>Ендальцева Александра Сергеевна</t>
  </si>
  <si>
    <t>Зиновьева Елена Сергеевна</t>
  </si>
  <si>
    <t>Костров Александр Владимирович</t>
  </si>
  <si>
    <t>Кратко Ирина Геннадиевна</t>
  </si>
  <si>
    <t>Лыткина Екатерина Ивановна</t>
  </si>
  <si>
    <t>Марков Николай Владимирович</t>
  </si>
  <si>
    <t>Нефедова Ольга Вадимовна</t>
  </si>
  <si>
    <t>Полдников Дмитрий Юрьевич</t>
  </si>
  <si>
    <t>Рожков Александр Геннадьевич</t>
  </si>
  <si>
    <t>Скосарев Сергей Алексеевич</t>
  </si>
  <si>
    <t>Сорокина Катерина Вадимовна</t>
  </si>
  <si>
    <t>Татарко Александр Николаевич</t>
  </si>
  <si>
    <t>Фомичев Владимир Александрович</t>
  </si>
  <si>
    <t>Хорошкин Антон Сергеевич</t>
  </si>
  <si>
    <t>Чернышев Борис Владимирович</t>
  </si>
  <si>
    <t>Грищенко Татьяна Юрьевна</t>
  </si>
  <si>
    <t>Костенко Вероника Викторовна</t>
  </si>
  <si>
    <t>Поршнев Александр Валерьевич</t>
  </si>
  <si>
    <t>Успенский  Владимир Сергеевич</t>
  </si>
  <si>
    <t>Григорьев Иван Сергеевич</t>
  </si>
  <si>
    <t>Кормина Жанна Владимировна</t>
  </si>
  <si>
    <t>Матецкая Марина Владимировна</t>
  </si>
  <si>
    <t>Новаторов Эдуард Владимирович</t>
  </si>
  <si>
    <t>Соколов Вадим Константинович</t>
  </si>
  <si>
    <t>Тарасенко Анна Васильевна</t>
  </si>
  <si>
    <t>Федюнина Анна Андреевна</t>
  </si>
  <si>
    <t>Штейнер Евгений Семенович</t>
  </si>
  <si>
    <t>Гольман Евгения Андреевна</t>
  </si>
  <si>
    <t>Дементьев Андрей Викторович</t>
  </si>
  <si>
    <t>Дмитриев Андрей Викторович</t>
  </si>
  <si>
    <t>Жуков Леонид Евгеньевич</t>
  </si>
  <si>
    <t>Игнатов Дмитрий Игоревич</t>
  </si>
  <si>
    <t>Кичко Сергей Игоревич</t>
  </si>
  <si>
    <t>Скоробогатов Александр Сергеевич</t>
  </si>
  <si>
    <t xml:space="preserve">Шерстобоева Елена Алексеевна </t>
  </si>
  <si>
    <t>Шило Павел Геннадьевич</t>
  </si>
  <si>
    <t>Санина Анна Георгиевна</t>
  </si>
  <si>
    <t>Лепшокова Зарина Хизировна</t>
  </si>
  <si>
    <t>Незнанов Алексей Андреевич</t>
  </si>
  <si>
    <t>Осадчий Алексей Евгеньевич</t>
  </si>
  <si>
    <t>Степанова Анастасия Николаевна</t>
  </si>
  <si>
    <t>Марковская Елизавета Игоревна</t>
  </si>
  <si>
    <t xml:space="preserve">Багратиони Константин Амиранович </t>
  </si>
  <si>
    <t xml:space="preserve">Канаев Евгений Александрович                       </t>
  </si>
  <si>
    <t xml:space="preserve">Летюхин Иван Дмитриевич  </t>
  </si>
  <si>
    <t>Суворова Алёна Владимировна</t>
  </si>
  <si>
    <t xml:space="preserve">Кузьмина Ксения Алексеевна </t>
  </si>
  <si>
    <t>Калгин Александр Сергеевич</t>
  </si>
  <si>
    <t xml:space="preserve">Бутуханов Александр Владимирович    </t>
  </si>
  <si>
    <t>Дегтярев Константин Юрьевич</t>
  </si>
  <si>
    <t xml:space="preserve">Чиронова Ирина Игоревна    </t>
  </si>
  <si>
    <t xml:space="preserve">Удалова Наталья Михайловна    </t>
  </si>
  <si>
    <t xml:space="preserve">Котляров Иван Дмитриевич    </t>
  </si>
  <si>
    <t xml:space="preserve">Куга Яков Тойвович   </t>
  </si>
  <si>
    <t>Лимонов Леонид Эдуардович</t>
  </si>
  <si>
    <t xml:space="preserve">Санина Анна Георгиевна   </t>
  </si>
  <si>
    <t xml:space="preserve">Александров Дмитрий Владимирович </t>
  </si>
  <si>
    <t xml:space="preserve">Афанасьева Анна Эдгардовна  </t>
  </si>
  <si>
    <t xml:space="preserve">Бедаш Юлия Анатольевна   </t>
  </si>
  <si>
    <t xml:space="preserve">Бергельсон Мира Борисовна </t>
  </si>
  <si>
    <t xml:space="preserve">Волкова Анна Алексеевна </t>
  </si>
  <si>
    <t xml:space="preserve">Глуцюк Алексей Антонович   </t>
  </si>
  <si>
    <t xml:space="preserve">Исупова Ольга Генриховна   </t>
  </si>
  <si>
    <t xml:space="preserve">Китов Виктор Владимирович   </t>
  </si>
  <si>
    <t xml:space="preserve">Колик Александр Вениаминович                 </t>
  </si>
  <si>
    <t xml:space="preserve">Кашников Борис Николаевич    </t>
  </si>
  <si>
    <t xml:space="preserve">Хитров Арсений Вячеславович   </t>
  </si>
  <si>
    <t>Антипов Евгений Александрович</t>
  </si>
  <si>
    <t>Деркачев Павел Владимирович</t>
  </si>
  <si>
    <t>Кузнецов Степан Львович</t>
  </si>
  <si>
    <t>Макаров Сергей Львович</t>
  </si>
  <si>
    <t>Попцова Мария Сергеевна</t>
  </si>
  <si>
    <t>Филатова Ирина Игоревна</t>
  </si>
  <si>
    <t>Фроленков Дмитрий Андреевич</t>
  </si>
  <si>
    <t>Назарова Варвара Вадимовна</t>
  </si>
  <si>
    <t>Панфилов Петр Борисович</t>
  </si>
  <si>
    <t>Афанасьева Анна Эдгардовна</t>
  </si>
  <si>
    <t>Захарьящев Михаил Викторович</t>
  </si>
  <si>
    <t>Кожанов Андрей Александрович</t>
  </si>
  <si>
    <t>Кузьмина Ксения Алексеевна</t>
  </si>
  <si>
    <t>Ляшевская Ольга Николаевна</t>
  </si>
  <si>
    <t>Щербак Андрей Николаевич</t>
  </si>
  <si>
    <t>Вандышева Елена Александровна</t>
  </si>
  <si>
    <t>Аникин Василий Александрович</t>
  </si>
  <si>
    <t>Власов Василий Викторович</t>
  </si>
  <si>
    <t>Гусев Денис Александрович</t>
  </si>
  <si>
    <t>Кабанов Юрий Андреевич</t>
  </si>
  <si>
    <t>Кравченко Евгения Михайловна</t>
  </si>
  <si>
    <t>Мавлетова Айгуль Маратовна</t>
  </si>
  <si>
    <t>Малафеев Алексей Юрьевич</t>
  </si>
  <si>
    <t>Петропавловский Сергей Владимирович</t>
  </si>
  <si>
    <t>Тимонин Сергей Андреевич</t>
  </si>
  <si>
    <t>Славнов Сергей Андреевич</t>
  </si>
  <si>
    <t>Синявская Оксана Вячеславовна</t>
  </si>
  <si>
    <t>Зуев Владимир Николаевич</t>
  </si>
  <si>
    <t>Канаев Евгений Александрович</t>
  </si>
  <si>
    <t>Котляров Иван Дмитриевич</t>
  </si>
  <si>
    <t>Котырло Елена Станиславовна</t>
  </si>
  <si>
    <t>Реброва Ольга Юрьевна</t>
  </si>
  <si>
    <t>Соколов Борис Олегович</t>
  </si>
  <si>
    <t>Быкова Анна Андреевна</t>
  </si>
  <si>
    <t>Джагитян Эдуард Павлович</t>
  </si>
  <si>
    <t>Захаров Андрей Борисович</t>
  </si>
  <si>
    <t>Карпова Наталья Станиславовна</t>
  </si>
  <si>
    <t>Котырло Елена Станислвовна</t>
  </si>
  <si>
    <t>Макарова Василиса Александрова</t>
  </si>
  <si>
    <t>Молодыко Кирилл Юрьевич</t>
  </si>
  <si>
    <t>Паклина София Николаевна</t>
  </si>
  <si>
    <t>Петров Николай Владимирович</t>
  </si>
  <si>
    <t>Раков Алексей Александрович</t>
  </si>
  <si>
    <t>Сластников Сергей Александрович</t>
  </si>
  <si>
    <t>Зинчак Елена Владимировна</t>
  </si>
  <si>
    <t>Кравченко Евгения  Михайловна</t>
  </si>
  <si>
    <t>Портанский Алексей Павлович</t>
  </si>
  <si>
    <t>Филатова Мария Анатольевна</t>
  </si>
  <si>
    <t>Хвостова Ирина Евгеньевна</t>
  </si>
  <si>
    <t>Шаповал Александр Борисович</t>
  </si>
  <si>
    <t>Алебастрова Ирина Анатольевна</t>
  </si>
  <si>
    <t>Артамонов Сергей Юрьевич</t>
  </si>
  <si>
    <t>Багратиони Константин Амиранович</t>
  </si>
  <si>
    <t>Бердышева Елена Сергеевна</t>
  </si>
  <si>
    <t>Волкова Наталья Владимировна</t>
  </si>
  <si>
    <t>Давий Анна Олеговна</t>
  </si>
  <si>
    <t>Завертяева Марина Александровна</t>
  </si>
  <si>
    <t>Зыков Сергей Викторович</t>
  </si>
  <si>
    <t>Кочеткова Елена Алексеевна</t>
  </si>
  <si>
    <t>Крупец Яна Николаевна</t>
  </si>
  <si>
    <t>Малахов Дмитрий Игоревич</t>
  </si>
  <si>
    <t>Миронюк Михаил Григорьевич</t>
  </si>
  <si>
    <t>Молодчик Мария Анатолььвна</t>
  </si>
  <si>
    <t>Мусабиров Илья Леонидович</t>
  </si>
  <si>
    <t>Плотников Михаил Вячеславович</t>
  </si>
  <si>
    <t>Редькина Анастасия Юрьевна</t>
  </si>
  <si>
    <t>Суслова Светлана Викторовна</t>
  </si>
  <si>
    <t>Храмова Татьяна Михайловна</t>
  </si>
  <si>
    <t>Шевелева Марина Сергеевна</t>
  </si>
  <si>
    <t>Факультет менеджмента – Нижний Новгород, доцент кафедры общего и стратегического менеджмента</t>
  </si>
  <si>
    <t>СПб школа соц и гум наук/департамент  гос администрирования</t>
  </si>
  <si>
    <t>СПб
кафедра фин рынков и фин менеджмента</t>
  </si>
  <si>
    <t>Санкт-Петербургская Школа Экономики и Менеджмента, доцент департамента менеджмента</t>
  </si>
  <si>
    <t>Тимонин Сергей Александрович,
Сороко Евгений Львович</t>
  </si>
  <si>
    <t>Тимонин Сергей Александрович,
Нуреев Рустем Махмутович</t>
  </si>
  <si>
    <t>Аникин Василий Александрович,
Ощепков Алексей Юрьевич</t>
  </si>
  <si>
    <t xml:space="preserve">Санкт-Петербургская Школа экономики и менеджмента, департамент менеджмента </t>
  </si>
  <si>
    <t xml:space="preserve">Basic of Econometrics/ Основы эконометрики </t>
  </si>
  <si>
    <t>Факультет экономических наук, Департамент прикладной экономики, доцент</t>
  </si>
  <si>
    <t>Development economics / Экономика развития</t>
  </si>
  <si>
    <t>Бесстремянная Галина Евгеньевна</t>
  </si>
  <si>
    <t>Economic modelling of technological growth and development through innovation / Моделирование технологического роста и инновационного экономического развития</t>
  </si>
  <si>
    <t xml:space="preserve">HR analytics ("HR-аналитика") </t>
  </si>
  <si>
    <t>Тюрюмина Элла Яковлевна</t>
  </si>
  <si>
    <t>Данильцев Александр Владимирович</t>
  </si>
  <si>
    <t>Профессор Кафедры торговой политики, Директор Института торговой  политики
Эксперт Института торговой политики; Доцент Департамента мировой экономики
Преподаватель Кафедры торговой политики</t>
  </si>
  <si>
    <t>"Trade Policies of Countries/Regional Blocs and Competitiveness of Companies" ("Торговая политика стран-регионов и конкурентоспособность компаний")</t>
  </si>
  <si>
    <t>Факультет бизнеса и менеджмента, школа логистики, старший преподаватель кафедры управления цепями поставок</t>
  </si>
  <si>
    <t>Sales and Operations Planning in Supply Chains/
Планирование продаж и операций в цепях поставок</t>
  </si>
  <si>
    <t>Курмуков Анвар Илдарович</t>
  </si>
  <si>
    <t>ФКН, Департамент анализа данных и искусственного интеллекта: Профессор
Научно-учебная лаборатория прикладной геометрии и топологии, стажер-исследователь</t>
  </si>
  <si>
    <t>Data Science for Business ("Анализ данных для бизнеса")</t>
  </si>
  <si>
    <t>Факультет бизнеса и менеджмента, школа бизнес-информатики, кафедра инноваций и
бизнеса в сфере информационных технологий, профессор</t>
  </si>
  <si>
    <t>Introduction to information systems / Введение в информационные системы</t>
  </si>
  <si>
    <t>Building a Strong Brand/
Построение сильного бренда</t>
  </si>
  <si>
    <t>СПб ШЭиМ, департамент финансов, доцент</t>
  </si>
  <si>
    <t>Innovation Economy/
Инновационная экономика</t>
  </si>
  <si>
    <t>Digital Economy: Trends and Developments/
Цифровая экономика: тренды и развитие</t>
  </si>
  <si>
    <t>Департамент прикладной экономики, старший преподаватель</t>
  </si>
  <si>
    <t>Statistical analysis and statistical applications/
Статистический анализ и статистические приложения</t>
  </si>
  <si>
    <t>Борисова Екатерина Ивановна</t>
  </si>
  <si>
    <t>ФЭН, доцент, 
доцент</t>
  </si>
  <si>
    <t>Institutional Economics (Институциональная экономика)</t>
  </si>
  <si>
    <t>Факультет бизнеса и менеджмента / Школа бизнес-информатики, профессор</t>
  </si>
  <si>
    <t xml:space="preserve"> "Research Seminar" ("Научно-исследовательский семинар ЦИУП") </t>
  </si>
  <si>
    <t>Факультет мировой экономики и мировой политики, департамент мировой экономики, профессор</t>
  </si>
  <si>
    <t>International Strategic Management/
Стратегии международных компаний</t>
  </si>
  <si>
    <t>ФКН / Департамент анализа данных и искусственного интеллекта,
Cтарший преподаватель, МНС</t>
  </si>
  <si>
    <t>НИУ ВШЭ Нижегородский филиал
кафедра венчурного менеджмента, доцент</t>
  </si>
  <si>
    <t>Strategic and Innovation management / Стратегический и инновационный менеджмент</t>
  </si>
  <si>
    <t>Факультет экономических наук, департамент прикладной экономики, доцент</t>
  </si>
  <si>
    <t xml:space="preserve"> "Models with Qualitative Dependent Variables" ("Микроэконометрика качественных данных") </t>
  </si>
  <si>
    <t>Шакина Елена Анатольевна,
Теплых Григорий Васильевич</t>
  </si>
  <si>
    <t>Департамент экономик и финансов НИУ ВШЭ - Пермь, старший преподаватель
Департамент менеджмента, НИУ ВШЭ – Спб, доцент, штат
Департамент экономик и финансов НИУ ВШЭ - Пермь, старший преподаватель</t>
  </si>
  <si>
    <t xml:space="preserve">Advanced Econometrics/
Эконометрика (продвинутый уровень) </t>
  </si>
  <si>
    <t>Ершова Нина Владимировна,
Казун Антон Павлович</t>
  </si>
  <si>
    <t xml:space="preserve">Институт анализа предприятий и рынков, директор
Международный центр изучения институтов и развития Института анализа предприятия и рынков, старший науч. сотр.
Институт анализа предприятий и рынков, старший науч. сотр. </t>
  </si>
  <si>
    <t>Business and State in Russia/
Бизнес и государство 
в России</t>
  </si>
  <si>
    <t>СПбШЭМ, департамент экономики</t>
  </si>
  <si>
    <t>"Macroeconomics" ("Макроэкономика")</t>
  </si>
  <si>
    <t xml:space="preserve"> "HR Management in International Companies" ("Управление персоналом в международных компаниях")</t>
  </si>
  <si>
    <t>Школа финансов, доцент</t>
  </si>
  <si>
    <t xml:space="preserve"> "Managerial Accounting" 
("Управленческий учет") </t>
  </si>
  <si>
    <t>Доцент департамента менеджмента</t>
  </si>
  <si>
    <t xml:space="preserve"> "Digital and Offline Marketing in Arts and Culture" ("Маркетинг в сфере искусства и культуры: цифровое и реальное пространство") </t>
  </si>
  <si>
    <t>Департамент операционного менеджмента и логистики,
доцент</t>
  </si>
  <si>
    <t xml:space="preserve"> "Global Supply Chain Management» («Управление глобальными цепями поставок)") </t>
  </si>
  <si>
    <t>Факультет социальных наук</t>
  </si>
  <si>
    <t>Statistical Analysis and Statistical Packages/Статистический анализ и статистические приложения</t>
  </si>
  <si>
    <t>Департамент бизнес-информатики,
профессор</t>
  </si>
  <si>
    <t xml:space="preserve"> "Enterprise Information Systems («Информационные системы на предприятии")</t>
  </si>
  <si>
    <t>Назаров Михаил Геннадьевич</t>
  </si>
  <si>
    <t>С-Пб/НН</t>
  </si>
  <si>
    <t xml:space="preserve">Центр прикладных исследований и разработок, приглашенный преподаватель
доцент кафедры венчурного менеджмента </t>
  </si>
  <si>
    <t xml:space="preserve"> "Business Models" ("Бизнес-модели") </t>
  </si>
  <si>
    <t>Доцент департамента программной инженерии ФКН</t>
  </si>
  <si>
    <t xml:space="preserve"> "Designing for User Experience" ("UX-дизайн)")</t>
  </si>
  <si>
    <t xml:space="preserve">"Digital Interactive Products Development" ("Разработка цифровых интерактивных продуктов)") </t>
  </si>
  <si>
    <t>Департамент маркетинга, доцент</t>
  </si>
  <si>
    <t xml:space="preserve"> "Stratagies and best practices of CRM" (Эстратегии и лучшие практики CRM") </t>
  </si>
  <si>
    <t xml:space="preserve">"Corporate Finance" ("Корпоративные финансы") </t>
  </si>
  <si>
    <t>Миннигалеева Гульнара Афрузовна</t>
  </si>
  <si>
    <t>Департамент стратегического и международного менеджмента,
доцент</t>
  </si>
  <si>
    <t xml:space="preserve"> "Managing Non-profit Organizations» («Управление НКО") </t>
  </si>
  <si>
    <t>Департамент иностранных языков, доцент</t>
  </si>
  <si>
    <t xml:space="preserve"> "Research Seminar “Academic Reading Writing and Presentation” (Научно-исследовательский семинар "Академическое чтение, письмо и презентация")</t>
  </si>
  <si>
    <t>Высшая школа бизнеса / Департамент бизнесс-информатики, профессор</t>
  </si>
  <si>
    <t xml:space="preserve"> "Distributed Computing" ("Распределенные вычисления") </t>
  </si>
  <si>
    <t>Высшая школа бизнеса, департамент маркетинга, доцент</t>
  </si>
  <si>
    <t>Project seminar 2 "Working in a business simulator" / Проектный семинар 2 "Работа в бизнес-симуляторе"</t>
  </si>
  <si>
    <t>Департамент публичного права, доцент</t>
  </si>
  <si>
    <t xml:space="preserve"> "Environmental Security" ("Экологическая безопасность") </t>
  </si>
  <si>
    <t>ВШБ / Департамент Маркетинга, Доцент</t>
  </si>
  <si>
    <t>Tactical tools of Marketing / Тактические инструменты маркетинга</t>
  </si>
  <si>
    <t xml:space="preserve">Факультет гуманитарных наук / Школа философии и культурологии, старший преподаватель </t>
  </si>
  <si>
    <t xml:space="preserve"> Film Industry in Soviet and Modern Russia: Production, Distribution, Viewership/
Киноиндустрия в советской и современной России: производство, прокат, зрители</t>
  </si>
  <si>
    <t>факультет права / департамент публичного права, доцент</t>
  </si>
  <si>
    <t xml:space="preserve"> "Judicial Approaches to Balancing Rights: Current Challenges"("Судебные подходы к балансированию прав: современные вызовы") </t>
  </si>
  <si>
    <t xml:space="preserve"> "Advanced Software Design" ("Проектирование программных систем")</t>
  </si>
  <si>
    <t>НИУ ВШЭ Нижний Новгород, факультет Менеджмента, кафедра венчурного менеджмента, доцент</t>
  </si>
  <si>
    <t>Project management / Управление проектами</t>
  </si>
  <si>
    <t>Департамент истории, старший преподаватель</t>
  </si>
  <si>
    <t xml:space="preserve"> «History of Art» («История искусства")</t>
  </si>
  <si>
    <t>факультет экономических наук / департамент прикладной экономики / доцент</t>
  </si>
  <si>
    <t xml:space="preserve"> "Tax Policy" ("Налоговая политика") </t>
  </si>
  <si>
    <t>Департамент стратегического и международного менеджмента, доцент</t>
  </si>
  <si>
    <t xml:space="preserve">"Management International Projects" ("Управление международными проектами") </t>
  </si>
  <si>
    <t>Ермолина Мария Валерьевна</t>
  </si>
  <si>
    <t>Комаров Михаил Михайлович</t>
  </si>
  <si>
    <t>Липатников Виталий
Сергеевич</t>
  </si>
  <si>
    <t>Натхов Тимур Владимирович</t>
  </si>
  <si>
    <t>Растворцева Светлана Николаевна</t>
  </si>
  <si>
    <t>Цителадзе Давид Джемалович</t>
  </si>
  <si>
    <t>Шелунцова Мария Александровна</t>
  </si>
  <si>
    <t>Яковлев Андрей Александрович</t>
  </si>
  <si>
    <t>Анисовец Татьяна Александровна</t>
  </si>
  <si>
    <t>Высотская Анна Борисовна</t>
  </si>
  <si>
    <t>Зеленская Елена Михайловна</t>
  </si>
  <si>
    <t>Иванова Анастасия Владимировна</t>
  </si>
  <si>
    <t>Манахов Павел Алексеевич</t>
  </si>
  <si>
    <t>Манин Александр Владимирович</t>
  </si>
  <si>
    <t>Павлов Владимир Владимирович</t>
  </si>
  <si>
    <t>Солдатова Лариса Владимировна</t>
  </si>
  <si>
    <t>Старков Андрей Геннадьевич</t>
  </si>
  <si>
    <t>Танис Кристина Александровна</t>
  </si>
  <si>
    <t>Хританков Антон Сергеевич</t>
  </si>
  <si>
    <t>Яковлева Анна Юрьевна</t>
  </si>
  <si>
    <t>Григорян Лусине Корюновна</t>
  </si>
  <si>
    <t>Котова Марина Викторовна</t>
  </si>
  <si>
    <t>Research Seminar "Social and cross-cultural psychology"</t>
  </si>
  <si>
    <t>факультет психологии</t>
  </si>
  <si>
    <t>Structural analisys and visualisation of networks</t>
  </si>
  <si>
    <t>Enterprise Architecture Архитектура Предприятий</t>
  </si>
  <si>
    <t>Enterprise Architecture  Modelling (EAM)    Моделирование Архитектуры Предприятий</t>
  </si>
  <si>
    <t>Economic istitutions and etics in public policys</t>
  </si>
  <si>
    <t>International inteprenership</t>
  </si>
  <si>
    <t>Analisys of advertising and mass comunnications</t>
  </si>
  <si>
    <t>Mobile application development: basics</t>
  </si>
  <si>
    <t>Software engeneering: mobile devepolpments trands</t>
  </si>
  <si>
    <t>Алескеров Фуад Тагиевич</t>
  </si>
  <si>
    <t>Disript models in economics</t>
  </si>
  <si>
    <t>Баранов Петр Александрович</t>
  </si>
  <si>
    <t>Typical subsystems and information security solutions</t>
  </si>
  <si>
    <t>Факультет бизнеса и менеджмента</t>
  </si>
  <si>
    <t>Гончаренко Василий Михайлович</t>
  </si>
  <si>
    <t>Matematics</t>
  </si>
  <si>
    <t>Crosscultural management</t>
  </si>
  <si>
    <t>Лапшин Виктор Александрович</t>
  </si>
  <si>
    <t>Quantitativ finance</t>
  </si>
  <si>
    <t>Факультет экономики</t>
  </si>
  <si>
    <t>ICT in marketing</t>
  </si>
  <si>
    <t>ФГН</t>
  </si>
  <si>
    <t>Соболева Анита Карловна</t>
  </si>
  <si>
    <t>Введение в российское право</t>
  </si>
  <si>
    <t>Факультет права</t>
  </si>
  <si>
    <t>Щуров Илья Валерьевич</t>
  </si>
  <si>
    <t>ФКН</t>
  </si>
  <si>
    <t>Data analisys in the social sinces</t>
  </si>
  <si>
    <t>Права человека в международном праве</t>
  </si>
  <si>
    <t>Русинова Вера Николаевна</t>
  </si>
  <si>
    <t>Бузулукова Екатерина Валерьевна</t>
  </si>
  <si>
    <t>Международный маркетинг</t>
  </si>
  <si>
    <t>ВШБ / Департамент Маркетинга</t>
  </si>
  <si>
    <t>Численные методы</t>
  </si>
  <si>
    <t>Веретенник Елена Вадимовна</t>
  </si>
  <si>
    <t>Санникова Юлия Сергеевна</t>
  </si>
  <si>
    <t>Теории ораганищации и организационное поведение</t>
  </si>
  <si>
    <t>Горинов Алексей Геннадьевич</t>
  </si>
  <si>
    <t>Пушкарь Петр Евгеньевич</t>
  </si>
  <si>
    <t>Введение в теорию хирургии</t>
  </si>
  <si>
    <t>Эллептические операторы</t>
  </si>
  <si>
    <t>Князев Сергей Владимирович</t>
  </si>
  <si>
    <t>Мороз Георгий Алексеевич</t>
  </si>
  <si>
    <t>Инструментальная фонетика</t>
  </si>
  <si>
    <t>Кривохиш Светлана Валентиновна</t>
  </si>
  <si>
    <t>Соболева Елена Дмитриевна</t>
  </si>
  <si>
    <t>Политическое развитие и международное развитие Азии</t>
  </si>
  <si>
    <t>Левченко Ян Сергеевич</t>
  </si>
  <si>
    <t>Городские ландшафты через призму исследования культуры</t>
  </si>
  <si>
    <t>Абелинскайте Вера Эдуардовна</t>
  </si>
  <si>
    <t>ФСН</t>
  </si>
  <si>
    <t>Сравнительная политика</t>
  </si>
  <si>
    <t>Академическое письмо</t>
  </si>
  <si>
    <t>Беленький Александр Соломонович</t>
  </si>
  <si>
    <t>Системный анализ</t>
  </si>
  <si>
    <t>ФЭН</t>
  </si>
  <si>
    <t>Бусыгина Ирина Марковна</t>
  </si>
  <si>
    <t>Современная политическая наука: введение в политическую науку</t>
  </si>
  <si>
    <t>Карпов Александр Викторович</t>
  </si>
  <si>
    <t>Современная экономическая теория</t>
  </si>
  <si>
    <t>Зарецкий Юрий Петрович</t>
  </si>
  <si>
    <t>Основные формы академического письма</t>
  </si>
  <si>
    <t>Климова Анна Викторовна</t>
  </si>
  <si>
    <t>Иванова Наталья Львовна</t>
  </si>
  <si>
    <t>Коммуникации в публичном управлении</t>
  </si>
  <si>
    <t>Экономические основы менеджмента</t>
  </si>
  <si>
    <t>Тренды в облачной и мобильной разработке</t>
  </si>
  <si>
    <t>Козлов Владимир Александрович, Лежнина Юлия Павловна, Ермолина Анна Александровна</t>
  </si>
  <si>
    <t>Развитие в стареющем обществе</t>
  </si>
  <si>
    <t>Резник Александр Валерьевич</t>
  </si>
  <si>
    <t>Политическая история России и зарубежных стран</t>
  </si>
  <si>
    <t>Рудченко Вероника Николаевна</t>
  </si>
  <si>
    <t>Международный бизнес</t>
  </si>
  <si>
    <t>Современная философия</t>
  </si>
  <si>
    <t>Эконометрика</t>
  </si>
  <si>
    <t>Большие данные и принятие решений</t>
  </si>
  <si>
    <t>Социально-психологические основы управления проектами</t>
  </si>
  <si>
    <t>История развития. Роль культуры и социального капитала</t>
  </si>
  <si>
    <t>Горяинова Елена Рудольфовна</t>
  </si>
  <si>
    <t>Временные ряды и случайные процессы</t>
  </si>
  <si>
    <t>Новые бизнес-модели</t>
  </si>
  <si>
    <t>Семантические технологии</t>
  </si>
  <si>
    <t>Региональная экономика и пространственное развитие</t>
  </si>
  <si>
    <t>Финансовые технологии</t>
  </si>
  <si>
    <t>Котов Егор Андреевич</t>
  </si>
  <si>
    <t>Городские данные и технологии умного города</t>
  </si>
  <si>
    <t>ВШУ</t>
  </si>
  <si>
    <t>Костенко Вероника Игоревна</t>
  </si>
  <si>
    <t>Многоуровневый регрессионный анализ</t>
  </si>
  <si>
    <t>Соболева Елена Дмитриевна, Старикова Екатерина Олеговна</t>
  </si>
  <si>
    <t>Политический процесс, экономическое развитие и культурная идентичность в странах восточной азии</t>
  </si>
  <si>
    <t>Милованцева Наталья Михайловна</t>
  </si>
  <si>
    <t>Цифровая трансформация мировой экономики</t>
  </si>
  <si>
    <t>Порецкова Анастасия Анатольевна</t>
  </si>
  <si>
    <t>НИС</t>
  </si>
  <si>
    <t>Роженко Мария Константиновна</t>
  </si>
  <si>
    <t>Методологические основы городского транспортного планирования</t>
  </si>
  <si>
    <t>Рассохин Владимир Валерьевич</t>
  </si>
  <si>
    <t>Новак Анна Евгеньевна</t>
  </si>
  <si>
    <t>Корпоративные финансы</t>
  </si>
  <si>
    <t>Инновации в управлении городской средой</t>
  </si>
  <si>
    <t>Сторчевой Максим Анатольевич</t>
  </si>
  <si>
    <t>СПБ</t>
  </si>
  <si>
    <t>Яголковский Сергей Ростиславович</t>
  </si>
  <si>
    <t>Цифровой маркетинг</t>
  </si>
  <si>
    <t>Алгебра и геометрия</t>
  </si>
  <si>
    <t>Горбунов Александр Андреевич</t>
  </si>
  <si>
    <t>Введение в машинное обучение на языке Питон</t>
  </si>
  <si>
    <t>Международные финансы</t>
  </si>
  <si>
    <t>Стратегическое управление затратами</t>
  </si>
  <si>
    <t>Автоматизированная проверка доказательств и верификация алгоритмов</t>
  </si>
  <si>
    <t>Основы финансового менеджмента в госсекторе</t>
  </si>
  <si>
    <t>Анализ данных в финансах</t>
  </si>
  <si>
    <t>Шенкман Евгения Андреевна, Поршаков Петр Андреевич</t>
  </si>
  <si>
    <t>ФП</t>
  </si>
  <si>
    <t>Средневековое право: теории и практики</t>
  </si>
  <si>
    <t>Сизова Александра Александровна</t>
  </si>
  <si>
    <t>Этнорелигиозные процессы в Азии</t>
  </si>
  <si>
    <t>ФМЭИП</t>
  </si>
  <si>
    <t>CRM</t>
  </si>
  <si>
    <t>Щербакова Алина Вячеславовна</t>
  </si>
  <si>
    <t>Внешняя среда международного бизнеса</t>
  </si>
  <si>
    <t>"Microeconomics" ("Микроэкономика")</t>
  </si>
  <si>
    <t>Основы предпринимательства</t>
  </si>
  <si>
    <t>Ситуационное управление и анализ</t>
  </si>
  <si>
    <t>Advanced Marketing Models/
Модели маркетинга (продвинутый ровень)</t>
  </si>
  <si>
    <t>History of Art\ История искусства</t>
  </si>
  <si>
    <t>Microeconomics\ Микроэкономика</t>
  </si>
  <si>
    <t>Formal Syntax\Формальный синтаксис</t>
  </si>
  <si>
    <t xml:space="preserve">"Global Processes and International Economic Relations in EEU and Eurasia" ("Глобальные процессы и международные экономические связи на пространстве ЕАЭС и Большой Азии") </t>
  </si>
  <si>
    <t>Psychology of Creativity/
Психология креативности</t>
  </si>
  <si>
    <t>Департамент прикладной математики</t>
  </si>
  <si>
    <t>Harmonic analysis and unitary representations \  Гармонический анализ и унитарные представления</t>
  </si>
  <si>
    <t xml:space="preserve">Advertising strategy \ Рекламная стратегия </t>
  </si>
  <si>
    <t>Studying Language in Vivo\ (Язык в универсуме культуры)</t>
  </si>
  <si>
    <t xml:space="preserve">Automated Methods for Program Verification\Методы автоматической верификации программ
</t>
  </si>
  <si>
    <t xml:space="preserve">
Introduction to World Economy and International Economic Relations/
Введение в мировую экономику и международные экономические отношения</t>
  </si>
  <si>
    <t xml:space="preserve"> «Brand management» («Бренд-менеджмент»)</t>
  </si>
  <si>
    <t xml:space="preserve">  «Economic Analysis of the Law» («Экономический анализ права»)</t>
  </si>
  <si>
    <t xml:space="preserve"> «Public Choice Theory» («Теория общественного выбора») </t>
  </si>
  <si>
    <t xml:space="preserve"> «Advanced Databases» («Перспективные базы данных») </t>
  </si>
  <si>
    <t xml:space="preserve"> «Research Seminar "Legal Concepts in Private International Relations" (Научно-исследовательский семинар "Правовая концептология в международных частных отношениях") </t>
  </si>
  <si>
    <t xml:space="preserve">  «Research Design for the Social Sciences»  («Методология социально-политических исследований в Восточной Азии»)</t>
  </si>
  <si>
    <t xml:space="preserve"> «The Body Politics in Contemporary Culture» («Политика тела в современной культуре»)</t>
  </si>
  <si>
    <t xml:space="preserve"> "Political inventions in Modern History"
("Политические изобретения Нового времени")</t>
  </si>
  <si>
    <t xml:space="preserve"> "Politics and law in Russia today"
(Политика и законотворческий процесс в современной
России)</t>
  </si>
  <si>
    <t xml:space="preserve"> «Strategic Management» («Стратегический менеджмент»)</t>
  </si>
  <si>
    <t xml:space="preserve">  «General and Strategic Management» («Общий и стратегический менеджмент»)</t>
  </si>
  <si>
    <t xml:space="preserve"> "Introduction to Advanced Macroeconomics" ("Введение в высшую макроэкономику")</t>
  </si>
  <si>
    <t xml:space="preserve"> "Applied Machine Learning" ("Прикладные аспекты машинного обучения") </t>
  </si>
  <si>
    <t xml:space="preserve">  «Fundamentals of Communication Theory (Part 2)» («Основы теории коммуникаций (Часть 2)») </t>
  </si>
  <si>
    <t xml:space="preserve"> "Social Network Analysis" ("Анализ социальных сетей") </t>
  </si>
  <si>
    <t xml:space="preserve"> "Machine Learning and Data Mining " ("Методы машинного обучения и разработки данных") </t>
  </si>
  <si>
    <t xml:space="preserve"> «The Philosophy of War» («Философия войны»)</t>
  </si>
  <si>
    <t xml:space="preserve"> "International Trade" ("Международная торговля") </t>
  </si>
  <si>
    <t xml:space="preserve"> "Religion and Society in Contemporary Russia" ("Религия в современной России")</t>
  </si>
  <si>
    <t xml:space="preserve"> "Applied research on Inequalities: Race, Gender, Migration and Ethnicity"
("Прикладные исследования социальных неравенств: расовые, половые, миграционные и этнические неравенства")</t>
  </si>
  <si>
    <t xml:space="preserve"> «Credit Risk Modeling» («Модели кредитных рисков»)</t>
  </si>
  <si>
    <t xml:space="preserve"> "Social Influence"
("Социальное влияние")</t>
  </si>
  <si>
    <t xml:space="preserve"> "Additional Chapters of Discrete Mathematics: Combinatorics, Graphs and Boolean logic"
("Дополнительные главы дискретной математики:
Комбинаторика, графы  и булева логика") </t>
  </si>
  <si>
    <t xml:space="preserve"> "Advanced methods of data analysis and big data in business intelligence" («Перспективные методы анализа данных и большие данные в  бизнес-интеллекте») </t>
  </si>
  <si>
    <t xml:space="preserve"> «Scientific Research Methods in Management» («Методы научных исследований в менеджменте») </t>
  </si>
  <si>
    <t xml:space="preserve"> "Probability Theory and Mathematical Statistics" ("Теория вероятностей и математическая статистика")</t>
  </si>
  <si>
    <t xml:space="preserve"> «Basic Concepts of Art History» («Основные понятия истории искусства») </t>
  </si>
  <si>
    <t xml:space="preserve"> «International marketing» («Международный маркетинг»)</t>
  </si>
  <si>
    <t xml:space="preserve">"Digital Signal Processing" ("Цифровая обработка сигналов" </t>
  </si>
  <si>
    <t xml:space="preserve"> «Introduction to Comparative Law» («Введение в сравнительное правоведение»)</t>
  </si>
  <si>
    <t xml:space="preserve"> "Behavioral Finance" ("Поведенческие финансы")</t>
  </si>
  <si>
    <t xml:space="preserve"> "Cloud Computing" ("Облачные вычисления") </t>
  </si>
  <si>
    <t xml:space="preserve"> Research Seminar «Innovations in Public Administrations and Local Government» (Научно-исследовательский семинар «Инновации в государственном и муниципальном управлении») </t>
  </si>
  <si>
    <t xml:space="preserve"> "Institutional Economics" ("Институциональная экономика")</t>
  </si>
  <si>
    <t xml:space="preserve">  «Practical  Psychology for Professional And Personal Growth of a Manager» («Практическая психология для профессионального и личностного роста менеджера») </t>
  </si>
  <si>
    <t xml:space="preserve"> «Comparative Management» («Сравнительный менеджмент») </t>
  </si>
  <si>
    <t xml:space="preserve"> «Intermodal Transportation Management» («Управление интермодальной транспортировкой») </t>
  </si>
  <si>
    <t xml:space="preserve"> «International Financial Reporting Standards» («Международные стандарты финансовой отчетности»)</t>
  </si>
  <si>
    <t xml:space="preserve"> «Interest Groups in Decision-making» («Заинтересованные группы в процессе принятия политических решений»)</t>
  </si>
  <si>
    <t xml:space="preserve"> "Cross-cultural Psychology of Organizational Behavior" («Кросс-культурная психология организационного поведения»)</t>
  </si>
  <si>
    <t xml:space="preserve"> "Scientific-research seminar "Economic and organizational psychology" ("Научно-исследовательский семинар "Экономическая и организационная психология")</t>
  </si>
  <si>
    <t xml:space="preserve"> «Экономические институты и этика в публичной политике» («Economic Institutions and Ethics in Public Policy»)</t>
  </si>
  <si>
    <t xml:space="preserve"> "Historical sociology" ("Историческая социология")</t>
  </si>
  <si>
    <t xml:space="preserve"> «Foreign Direct Investment Research Seminar» (Научно-исследовательский семинар «Прямые зарубежные инвестиции»)</t>
  </si>
  <si>
    <t xml:space="preserve"> «Natural Language Processing» («Обработка естественного языка») </t>
  </si>
  <si>
    <t xml:space="preserve">  «Basic Representation Theory» («Основы теории представлений»)</t>
  </si>
  <si>
    <t xml:space="preserve">  «Neuroscience» («Нейронаука») </t>
  </si>
  <si>
    <t xml:space="preserve"> «Entertainment Law» («Право в развлекательных индустриях») </t>
  </si>
  <si>
    <t xml:space="preserve"> "Doing Business: Fundamentals for Starting-Up" ("Создание бизнеса: принципы стартапов")</t>
  </si>
  <si>
    <t xml:space="preserve"> "Strategic Management" ("Стратегический менеджмент") </t>
  </si>
  <si>
    <t xml:space="preserve">«Research Seminar "Special Topics in Asian Studies"» («Научно-исследовательский семинар «Компаративные азиатские исследования») </t>
  </si>
  <si>
    <t>"Probability Theory and Mathematical Statistics" ("Теория вероятностей и математическая статистика")</t>
  </si>
  <si>
    <t xml:space="preserve">  "International Corporate Finance" ("Международные корпоративные финансы")</t>
  </si>
  <si>
    <t>Название дисциплины</t>
  </si>
  <si>
    <t>Березка Светлана Михайловна</t>
  </si>
  <si>
    <t xml:space="preserve">Бутрюмова Надежда Николаевна </t>
  </si>
  <si>
    <t>Плахотник Мария Сергеевна</t>
  </si>
  <si>
    <t>Рожков Кирилл Львович</t>
  </si>
  <si>
    <t>Доцент:Высшая школа бизнеса / Департамент организационного поведения и управления человеческими ресурсами</t>
  </si>
  <si>
    <t>Высшая школа бизнеса/департамент маркетинга, старший преподаватель</t>
  </si>
  <si>
    <t>НИУ ВШЭ в Нижнем Новгороде / Кафедра венчурного менеджмента, доцент НИУ ВШЭ в Нижнем Новгороде / Кафедра венчурного менеджмента, доцент</t>
  </si>
  <si>
    <t>Школа иностранных языков, 
доцент</t>
  </si>
  <si>
    <t>Высшая школа бизнеса/департамент маркетинга/профессор</t>
  </si>
  <si>
    <t>Департамент операционного менеджмента и логистики ВШБ, доцент</t>
  </si>
  <si>
    <t>Leadership and Team Management / Лидерство и управление командой</t>
  </si>
  <si>
    <t>Neuromarketing | Нейромаркетинг</t>
  </si>
  <si>
    <t>Consumer Behaviour | Поведение потребителей</t>
  </si>
  <si>
    <t>Entrepreneurial Basics (Основы предпринимательства)</t>
  </si>
  <si>
    <t>English Literature since 1950s/
Современная англоязычная литература (20 - 21 вв.)</t>
  </si>
  <si>
    <t>Management/
Менеджмент</t>
  </si>
  <si>
    <t>Introduction to Place Branding/
Введение в брендинг территорий</t>
  </si>
  <si>
    <t>Key Success Factors in Supply Chain Finance</t>
  </si>
  <si>
    <t>Philosophy and Methodology of Science</t>
  </si>
  <si>
    <t>доцент Санкт-Петербургской школы социальных наук и востоковедения / Департамент социологии</t>
  </si>
  <si>
    <t>доцент, Высшая школа бизнеса, департамент маркетинга</t>
  </si>
  <si>
    <t>Data Analysis in Python / Анализ данных в Python</t>
  </si>
  <si>
    <t>Факультет экономических наук / Департамент прикладной экономики, доцент</t>
  </si>
  <si>
    <t>Департамент иностранных языков, Санкт-Петербурга</t>
  </si>
  <si>
    <t>Economic Growth: Lessons from the Past (Экономический рост: уроки прошлого)</t>
  </si>
  <si>
    <t>MAGOLEGO “Effective Academic Communication for Master’s Students”/ МАГОЛЕГО "Эффективная академическая коммуникация для магистрантов"</t>
  </si>
  <si>
    <t>Глебова Дарья Сергеевна</t>
  </si>
  <si>
    <t>ФГН Школа филологических наук, преподаватель 
Школа иностранных языков, доцент</t>
  </si>
  <si>
    <t>Санкт-Петербургская Школа Экономики и Менеджмента, департамент менеджмента</t>
  </si>
  <si>
    <t>Санкт-Петербургская школа экономики и менеджмента / Департамент логистики и управления цепями поставок, старший преподаватель</t>
  </si>
  <si>
    <t>Medievalism in English Literature/
Медиевализм в английской литературе</t>
  </si>
  <si>
    <t>Research methods in management / Методы исследований в менеджменте</t>
  </si>
  <si>
    <t>Spatial Data Management/
Управление пространственными данными</t>
  </si>
  <si>
    <t xml:space="preserve">Distribution logistics/
Логистика распределения </t>
  </si>
  <si>
    <t>Демин Максим Ростиславович</t>
  </si>
  <si>
    <t>Терников Андрей Александрович</t>
  </si>
  <si>
    <t>Стримовская Анна Викторовна</t>
  </si>
  <si>
    <t>Высшая школа бизнеса / Департамент бизнес-информатики, профессор</t>
  </si>
  <si>
    <t>Research Seminar "Big Data: Principles and Paradigms" / Научно-исследовательский семинар "Большие Данные: принципы и парадигмы"</t>
  </si>
  <si>
    <t>"Social Influence" ("Социальное влияние")</t>
  </si>
  <si>
    <t xml:space="preserve">"Data Analysis in Python" ("Анализ данных в Python") </t>
  </si>
  <si>
    <t xml:space="preserve">Mathematical Modeling and Simulation/
Математическое и имитационное моделирование </t>
  </si>
  <si>
    <t>Geospatial Data Science/ Наука о геоданных</t>
  </si>
  <si>
    <t>Алямовская Наталия Сергеевна</t>
  </si>
  <si>
    <t>Департамент операционного менеджмента и логистики, Высшая школа бизнеса,
старший преподаватель</t>
  </si>
  <si>
    <t>Факультет экономических наук, Ст.н.с. лаборатории Макроэкономического анализа, доцент Департамент прикладной экономики</t>
  </si>
  <si>
    <t>Высшая школа бизнеса, Департамент операционного менеджмента и логистики, старший преподаватель</t>
  </si>
  <si>
    <t>СПБШЭИМ НИУ ВШЭ - СПб, департамент финансов, доцент департамента финансов</t>
  </si>
  <si>
    <t>Reverse logistics / Реверсивная логистика</t>
  </si>
  <si>
    <t>Modeling heterogeneity of economic agents/ Моделирование гетерогенности экономических агентов</t>
  </si>
  <si>
    <t>Logistics and Supply Chain Management / 
Логистика и управление цепями поставок</t>
  </si>
  <si>
    <t>Principles of Taxation for Business and Investment Planning / Принципы налогообложения для бизнеса и инвестиционного планирования</t>
  </si>
  <si>
    <t xml:space="preserve">Нужа Ирина Витальевна </t>
  </si>
  <si>
    <t>Смирнова 
Наталья Викторовна</t>
  </si>
  <si>
    <t>Санкт-Петербургская школа гуманитарных наук и искусств, департамент иностранных языков, доцент.</t>
  </si>
  <si>
    <t>Didactics and teaching foreign languages / Дидактика и преподавание иностранных языков</t>
  </si>
  <si>
    <t>Ракута Наталья Владимировна</t>
  </si>
  <si>
    <t>Смирнова Наталья Викторовна</t>
  </si>
  <si>
    <t>Public Economics (Экономика общественного сектора)</t>
  </si>
  <si>
    <t>Writing a research paper in English: a module for novice writers (Создание научной статьи на английском языке для начинающих автором)</t>
  </si>
  <si>
    <t>How to write a master's thesis in English: strategies for novice writers (Как написать магистерскую диссертацию на английском языке)</t>
  </si>
  <si>
    <t>МИЭФ, преподаватель</t>
  </si>
  <si>
    <t>Шидловский Иван Геннадьевич</t>
  </si>
  <si>
    <t>Шмилева Елена Юрьевна</t>
  </si>
  <si>
    <t>Таламбуца Алексей Леонидович</t>
  </si>
  <si>
    <t>факультет компьютерных наук, доцент</t>
  </si>
  <si>
    <t>Санкт-Петербургская школа экономики и менеджмента, департамент менеджмента, старший преподаватель</t>
  </si>
  <si>
    <t>Computational Complexity Theory / 
Теория сложности вычислений</t>
  </si>
  <si>
    <t>Natural Language Processing / Обработка естественного языка</t>
  </si>
  <si>
    <t>Risk management / Управление рисками</t>
  </si>
  <si>
    <t>Probability theory and mathematical statistics/
Теория вероятностей и математическая статистика</t>
  </si>
  <si>
    <t>Высшая школа бизнеса, департамент операционного менеджмента и логистики, доцент</t>
  </si>
  <si>
    <t>Санкт-Петербургская школа физико-математических и компьютерных наук / Департамент математики, доцент</t>
  </si>
  <si>
    <t>доцент департамента финансов, СПб Школа экономики и менеджмента</t>
  </si>
  <si>
    <t>Flexible methods of the Project Management / 
Гибкие методы управления проектами</t>
  </si>
  <si>
    <t>Мартынова Екатерина Александровна</t>
  </si>
  <si>
    <t>Косцов Владимир Николаевич</t>
  </si>
  <si>
    <t>Нужа Ирина Витальевна</t>
  </si>
  <si>
    <t>Сажина Александра Ильдаровна</t>
  </si>
  <si>
    <t>Стоянов Роман Владимирович</t>
  </si>
  <si>
    <t>Урсул Наталья Валерьевна</t>
  </si>
  <si>
    <t>Катасонова Наталья Владимировна</t>
  </si>
  <si>
    <t>Алиев Алексей Арифович</t>
  </si>
  <si>
    <t>Факультет гуманитарных наук, Школа философии и культурологии, старший преподаватель</t>
  </si>
  <si>
    <t>НИУ ВШЭ в Санкт-Петербурге / Санкт-Петербургская школа экономики и менеджмента / Департамент менеджмента / Доцент</t>
  </si>
  <si>
    <t>Школа иностранных языков, тьютор Высшая школа урбанистики имени А.А. Высоковского, приглашенный преподаватель</t>
  </si>
  <si>
    <t>Факультет права, департамент международного права, преподаватель</t>
  </si>
  <si>
    <t>факультет права/ департамент международного права, преподаватель</t>
  </si>
  <si>
    <t>Санкт-Петербургская школа гуманитарных наук и искусств, департамент иностранных языков, доцент</t>
  </si>
  <si>
    <t>доцент департамента менеджмента НИУ ВШЭ-Пермь</t>
  </si>
  <si>
    <t>Высшая школа бизнеса / доцент</t>
  </si>
  <si>
    <t>Факультет гуманитарных наук / Институт классического Востока и античности / Центр античной и восточной археологии, доцент</t>
  </si>
  <si>
    <t>НИУ ВШЭ в Санкт-Петербурге / Департамент иностранных языков, доцент, заместитель руководителя</t>
  </si>
  <si>
    <t>Санкт-Петербургская школа физико-математических и компьютерных наук / Департамент математики</t>
  </si>
  <si>
    <t>Высшая школа Бизнеса, доцент</t>
  </si>
  <si>
    <t>Philosophy / Философия</t>
  </si>
  <si>
    <t>Organizational Behavior: Team and Personal Performance (Организационное поведение: командная и личностная результативность)</t>
  </si>
  <si>
    <t>Readings in Urban Studies/Аналитическое чтение по урбанистике</t>
  </si>
  <si>
    <t>International Arbitration / Международный арбитраж</t>
  </si>
  <si>
    <t>International Economic Law / Международное экономическое право</t>
  </si>
  <si>
    <t>Learning Foreign Languages Effectively / Эффективное обучение иностранному языку</t>
  </si>
  <si>
    <t>Marketing / Маркетинг</t>
  </si>
  <si>
    <t>Language Variation / Языковая вариативность</t>
  </si>
  <si>
    <t>Algebra and Analysis</t>
  </si>
  <si>
    <t>Project management in MNC's / Управление проектами в международных компаниях</t>
  </si>
  <si>
    <t>Archaeology /  Археология</t>
  </si>
  <si>
    <t>Branding of tourist attractions / Брендинг туристических аттракций</t>
  </si>
  <si>
    <t>Пермякова Татьяна Михайловна</t>
  </si>
  <si>
    <t>Хованский Сергей Константинович</t>
  </si>
  <si>
    <t>департамент международного права, факультет права, преподаватель</t>
  </si>
  <si>
    <t>НИУ ВШЭ Пермь, 
департамент иностранных языков</t>
  </si>
  <si>
    <t>НИУ ВШЭ - Санкт-Петербург; СПБ департамент финансов; Доцент</t>
  </si>
  <si>
    <t>Project seminar "Legal Writing" / 
Проектный семинар "Юридическое письмо"</t>
  </si>
  <si>
    <t>Corporate culture and organizational communication / Корпоративная культура и организационная коммуникация</t>
  </si>
  <si>
    <t>Corporate Finance / Корпоративные Финансы</t>
  </si>
  <si>
    <t>Алонцев Максим Альбертович</t>
  </si>
  <si>
    <t>Факультет гуманитарных наук, Институт классического Востока и античности, доцент</t>
  </si>
  <si>
    <t>Of Prophets, Clerics and Holy Fools: Religion in Ancient and Medieval Iran // Пророки, клирики и юродивые: религия в древнем и средневековом Иране</t>
  </si>
  <si>
    <t>Бутрюмова Надежда Николаевна</t>
  </si>
  <si>
    <t>доцент кафедры венчурного менеджмента факультета менеджмента НИУ ВШЭ - Нижний Новгород</t>
  </si>
  <si>
    <t xml:space="preserve">Innovation and new product management / Управление инновациями и новыми продуктами </t>
  </si>
  <si>
    <t>Волконская 
Мария Андреевна</t>
  </si>
  <si>
    <t>Школа филологических наук (ФГН), доцент</t>
  </si>
  <si>
    <t xml:space="preserve">Modern English Novel / Современный английский роман </t>
  </si>
  <si>
    <t>Кривошеина Мария Андреевна</t>
  </si>
  <si>
    <t xml:space="preserve">Школа филологических наук </t>
  </si>
  <si>
    <t xml:space="preserve">The Basics of Critical Reading and Academic Writing / Критическое чтение и академическое письмо </t>
  </si>
  <si>
    <t>Санкт-Петербургская Школа Экономики и Менеджмента</t>
  </si>
  <si>
    <t>Financial Management / Финансовый менеджмент</t>
  </si>
  <si>
    <t xml:space="preserve">Павлов Владимир Владимирович </t>
  </si>
  <si>
    <t>Царапкина 
Татьяна Анатольевна</t>
  </si>
  <si>
    <t>департамент иностранных языков</t>
  </si>
  <si>
    <t xml:space="preserve">Language Teaching Methods and Technologies / Методы и технологии преподавания иностранных языков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</si>
</sst>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"/>
    <numFmt numFmtId="166" formatCode=";;;"/>
    <numFmt numFmtId="167" formatCode="0.0"/>
    <numFmt numFmtId="168" formatCode="#,##0_р_."/>
    <numFmt numFmtId="169" formatCode="\$#,##0.00;\ \(\$#,##0.00\);\ \-"/>
  </numFmts>
  <fonts count="27" x14ac:knownFonts="1">
    <font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i/>
      <sz val="8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6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  <charset val="204"/>
    </font>
    <font>
      <sz val="8"/>
      <color indexed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</cellStyleXfs>
  <cellXfs count="204">
    <xf numFmtId="0" fontId="0" fillId="0" borderId="0" xfId="0"/>
    <xf numFmtId="49" fontId="3" fillId="0" borderId="1" xfId="4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NumberFormat="1" applyFont="1" applyBorder="1" applyAlignment="1"/>
    <xf numFmtId="165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/>
    <xf numFmtId="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4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2" borderId="1" xfId="0" applyFont="1" applyFill="1" applyBorder="1" applyAlignment="1"/>
    <xf numFmtId="4" fontId="3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/>
    <xf numFmtId="4" fontId="3" fillId="3" borderId="1" xfId="0" applyNumberFormat="1" applyFont="1" applyFill="1" applyBorder="1" applyAlignment="1"/>
    <xf numFmtId="0" fontId="3" fillId="3" borderId="1" xfId="0" quotePrefix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Continuous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wrapText="1"/>
      <protection locked="0"/>
    </xf>
    <xf numFmtId="14" fontId="3" fillId="0" borderId="1" xfId="4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165" fontId="5" fillId="0" borderId="1" xfId="0" applyNumberFormat="1" applyFont="1" applyFill="1" applyBorder="1"/>
    <xf numFmtId="0" fontId="1" fillId="0" borderId="0" xfId="0" applyFont="1" applyFill="1"/>
    <xf numFmtId="0" fontId="3" fillId="0" borderId="1" xfId="4" applyNumberFormat="1" applyFont="1" applyFill="1" applyBorder="1" applyAlignment="1">
      <alignment horizontal="center"/>
    </xf>
    <xf numFmtId="4" fontId="3" fillId="0" borderId="1" xfId="3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0" fontId="3" fillId="0" borderId="3" xfId="4" applyNumberFormat="1" applyFont="1" applyFill="1" applyBorder="1" applyAlignment="1" applyProtection="1">
      <alignment horizontal="center"/>
      <protection locked="0"/>
    </xf>
    <xf numFmtId="49" fontId="3" fillId="0" borderId="0" xfId="4" applyNumberFormat="1" applyFont="1" applyFill="1" applyBorder="1" applyAlignment="1" applyProtection="1">
      <alignment horizontal="center"/>
      <protection locked="0"/>
    </xf>
    <xf numFmtId="0" fontId="2" fillId="4" borderId="0" xfId="0" applyNumberFormat="1" applyFont="1" applyFill="1" applyBorder="1"/>
    <xf numFmtId="4" fontId="5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0" fillId="0" borderId="0" xfId="0" applyNumberFormat="1"/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4" borderId="1" xfId="4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49" fontId="0" fillId="0" borderId="0" xfId="0" applyNumberFormat="1"/>
    <xf numFmtId="49" fontId="3" fillId="0" borderId="2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1" fillId="0" borderId="0" xfId="0" applyNumberFormat="1" applyFont="1" applyBorder="1"/>
    <xf numFmtId="0" fontId="0" fillId="0" borderId="0" xfId="0" applyNumberFormat="1"/>
    <xf numFmtId="0" fontId="1" fillId="0" borderId="0" xfId="0" applyFont="1" applyFill="1" applyBorder="1"/>
    <xf numFmtId="49" fontId="8" fillId="0" borderId="0" xfId="0" applyNumberFormat="1" applyFont="1"/>
    <xf numFmtId="49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Continuous"/>
    </xf>
    <xf numFmtId="0" fontId="6" fillId="0" borderId="2" xfId="0" quotePrefix="1" applyFont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3" borderId="3" xfId="0" applyFont="1" applyFill="1" applyBorder="1"/>
    <xf numFmtId="0" fontId="1" fillId="0" borderId="3" xfId="0" applyFont="1" applyFill="1" applyBorder="1"/>
    <xf numFmtId="49" fontId="3" fillId="0" borderId="1" xfId="5" applyNumberFormat="1" applyFont="1" applyFill="1" applyBorder="1" applyAlignment="1">
      <alignment horizontal="center" vertical="center"/>
    </xf>
    <xf numFmtId="14" fontId="12" fillId="0" borderId="1" xfId="5" applyNumberFormat="1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justify"/>
    </xf>
    <xf numFmtId="165" fontId="3" fillId="0" borderId="1" xfId="0" applyNumberFormat="1" applyFont="1" applyFill="1" applyBorder="1"/>
    <xf numFmtId="0" fontId="3" fillId="0" borderId="1" xfId="5" applyFont="1" applyFill="1" applyBorder="1" applyAlignment="1">
      <alignment horizontal="center" vertical="center"/>
    </xf>
    <xf numFmtId="14" fontId="3" fillId="0" borderId="1" xfId="4" applyNumberFormat="1" applyFont="1" applyFill="1" applyBorder="1" applyAlignment="1">
      <alignment horizontal="center" vertical="center"/>
    </xf>
    <xf numFmtId="14" fontId="12" fillId="0" borderId="1" xfId="5" applyNumberFormat="1" applyFont="1" applyFill="1" applyBorder="1" applyAlignment="1">
      <alignment horizontal="center" vertical="top"/>
    </xf>
    <xf numFmtId="0" fontId="0" fillId="3" borderId="0" xfId="0" applyFill="1"/>
    <xf numFmtId="0" fontId="5" fillId="0" borderId="0" xfId="0" applyFont="1"/>
    <xf numFmtId="4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164" fontId="2" fillId="0" borderId="1" xfId="7" applyFont="1" applyBorder="1" applyAlignment="1">
      <alignment horizontal="center"/>
    </xf>
    <xf numFmtId="0" fontId="20" fillId="5" borderId="0" xfId="0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 wrapText="1"/>
    </xf>
    <xf numFmtId="49" fontId="0" fillId="6" borderId="4" xfId="0" applyNumberFormat="1" applyFill="1" applyBorder="1" applyAlignment="1">
      <alignment horizontal="center"/>
    </xf>
    <xf numFmtId="49" fontId="3" fillId="5" borderId="1" xfId="4" applyNumberFormat="1" applyFont="1" applyFill="1" applyBorder="1" applyAlignment="1" applyProtection="1">
      <alignment horizontal="center"/>
      <protection locked="0"/>
    </xf>
    <xf numFmtId="0" fontId="3" fillId="5" borderId="3" xfId="4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" fillId="5" borderId="1" xfId="4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4" fontId="3" fillId="5" borderId="1" xfId="3" applyNumberFormat="1" applyFont="1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49" fontId="15" fillId="0" borderId="1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3" fillId="0" borderId="3" xfId="4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4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right" vertical="center" wrapText="1"/>
    </xf>
    <xf numFmtId="0" fontId="16" fillId="0" borderId="2" xfId="0" applyFont="1" applyBorder="1" applyAlignment="1">
      <alignment horizontal="left"/>
    </xf>
    <xf numFmtId="49" fontId="17" fillId="0" borderId="0" xfId="4" applyNumberFormat="1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>
      <alignment horizontal="center" vertical="center" wrapText="1"/>
    </xf>
    <xf numFmtId="49" fontId="17" fillId="2" borderId="1" xfId="4" applyNumberFormat="1" applyFont="1" applyFill="1" applyBorder="1" applyAlignment="1" applyProtection="1">
      <alignment horizontal="center"/>
      <protection locked="0"/>
    </xf>
    <xf numFmtId="0" fontId="18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wrapText="1"/>
      <protection locked="0"/>
    </xf>
    <xf numFmtId="49" fontId="17" fillId="0" borderId="1" xfId="4" applyNumberFormat="1" applyFont="1" applyFill="1" applyBorder="1" applyAlignment="1" applyProtection="1">
      <alignment horizontal="center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4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2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Border="1"/>
    <xf numFmtId="49" fontId="1" fillId="0" borderId="0" xfId="0" applyNumberFormat="1" applyFont="1"/>
    <xf numFmtId="49" fontId="20" fillId="5" borderId="0" xfId="0" applyNumberFormat="1" applyFont="1" applyFill="1" applyAlignment="1">
      <alignment horizontal="center" wrapText="1"/>
    </xf>
    <xf numFmtId="49" fontId="1" fillId="3" borderId="0" xfId="0" applyNumberFormat="1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0" fontId="24" fillId="8" borderId="1" xfId="0" applyFont="1" applyFill="1" applyBorder="1" applyAlignment="1" applyProtection="1">
      <alignment horizontal="center" vertical="center" wrapText="1"/>
      <protection locked="0"/>
    </xf>
    <xf numFmtId="0" fontId="24" fillId="5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5" fillId="9" borderId="1" xfId="0" applyNumberFormat="1" applyFont="1" applyFill="1" applyBorder="1" applyAlignment="1">
      <alignment horizontal="center" vertical="center" wrapText="1"/>
    </xf>
    <xf numFmtId="49" fontId="25" fillId="9" borderId="1" xfId="0" applyNumberFormat="1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 applyProtection="1">
      <alignment horizontal="center" vertical="center"/>
    </xf>
    <xf numFmtId="0" fontId="25" fillId="9" borderId="1" xfId="0" applyFont="1" applyFill="1" applyBorder="1" applyAlignment="1" applyProtection="1">
      <alignment horizontal="center" vertical="center"/>
      <protection locked="0"/>
    </xf>
    <xf numFmtId="0" fontId="25" fillId="9" borderId="1" xfId="0" applyFont="1" applyFill="1" applyBorder="1" applyAlignment="1" applyProtection="1">
      <alignment horizontal="center" vertical="center" wrapText="1"/>
      <protection locked="0"/>
    </xf>
    <xf numFmtId="0" fontId="23" fillId="9" borderId="0" xfId="0" applyFont="1" applyFill="1" applyAlignment="1" applyProtection="1">
      <alignment horizontal="center" vertical="center"/>
    </xf>
    <xf numFmtId="49" fontId="25" fillId="9" borderId="1" xfId="9" applyNumberFormat="1" applyFont="1" applyFill="1" applyBorder="1" applyAlignment="1">
      <alignment horizontal="center" vertical="center" wrapText="1"/>
    </xf>
    <xf numFmtId="0" fontId="25" fillId="9" borderId="1" xfId="9" applyFont="1" applyFill="1" applyBorder="1" applyAlignment="1">
      <alignment horizontal="center" vertical="center" wrapText="1"/>
    </xf>
    <xf numFmtId="0" fontId="25" fillId="9" borderId="0" xfId="0" applyFont="1" applyFill="1" applyBorder="1" applyAlignment="1" applyProtection="1">
      <alignment horizontal="center" vertical="center"/>
    </xf>
    <xf numFmtId="168" fontId="25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9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 applyProtection="1">
      <alignment horizontal="center" vertical="center" wrapText="1"/>
    </xf>
    <xf numFmtId="0" fontId="25" fillId="9" borderId="1" xfId="9" applyFont="1" applyFill="1" applyBorder="1" applyAlignment="1" applyProtection="1">
      <alignment horizontal="center" vertical="center" wrapText="1"/>
      <protection locked="0"/>
    </xf>
    <xf numFmtId="49" fontId="25" fillId="9" borderId="1" xfId="1" applyNumberFormat="1" applyFont="1" applyFill="1" applyBorder="1" applyAlignment="1">
      <alignment horizontal="center" vertical="center" wrapText="1"/>
    </xf>
    <xf numFmtId="49" fontId="2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69" fontId="25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/>
    </xf>
    <xf numFmtId="49" fontId="25" fillId="9" borderId="5" xfId="0" applyNumberFormat="1" applyFont="1" applyFill="1" applyBorder="1" applyAlignment="1">
      <alignment horizontal="center" vertical="center" wrapText="1"/>
    </xf>
    <xf numFmtId="169" fontId="25" fillId="0" borderId="5" xfId="0" applyNumberFormat="1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0" fillId="0" borderId="0" xfId="0" applyFont="1"/>
    <xf numFmtId="0" fontId="0" fillId="9" borderId="0" xfId="0" applyFont="1" applyFill="1"/>
    <xf numFmtId="169" fontId="25" fillId="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 3" xfId="9"/>
    <cellStyle name="Обычный 3 2" xfId="2"/>
    <cellStyle name="Обычный_Дог. подряда 2000А.Э" xfId="3"/>
    <cellStyle name="Обычный_Договоры подряда2000" xfId="4"/>
    <cellStyle name="Обычный_Лист1" xfId="5"/>
    <cellStyle name="Обычный_рег догов подряда2003" xfId="6"/>
    <cellStyle name="Финансовый" xfId="7" builtinId="3"/>
    <cellStyle name="Финансовый 2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W117"/>
  <sheetViews>
    <sheetView zoomScale="93" zoomScaleNormal="93" workbookViewId="0">
      <pane xSplit="9" ySplit="4" topLeftCell="J5" activePane="bottomRight" state="frozen"/>
      <selection activeCell="M421" activeCellId="2" sqref="F421:G465 K421:K465 M421:N465"/>
      <selection pane="topRight" activeCell="M421" activeCellId="2" sqref="F421:G465 K421:K465 M421:N465"/>
      <selection pane="bottomLeft" activeCell="M421" activeCellId="2" sqref="F421:G465 K421:K465 M421:N465"/>
      <selection pane="bottomRight" activeCell="M421" activeCellId="2" sqref="F421:G465 K421:K465 M421:N465"/>
    </sheetView>
  </sheetViews>
  <sheetFormatPr defaultColWidth="8.75" defaultRowHeight="15.75" outlineLevelCol="1" x14ac:dyDescent="0.25"/>
  <cols>
    <col min="1" max="2" width="9.125" customWidth="1"/>
    <col min="3" max="3" width="5.125" customWidth="1"/>
    <col min="4" max="4" width="7" customWidth="1"/>
    <col min="5" max="5" width="8.625" style="56" customWidth="1"/>
    <col min="6" max="6" width="10.5" customWidth="1"/>
    <col min="7" max="7" width="19.5" style="78" customWidth="1"/>
    <col min="8" max="8" width="3.5" customWidth="1"/>
    <col min="9" max="9" width="15.5" customWidth="1"/>
    <col min="10" max="10" width="25.125" style="75" customWidth="1" collapsed="1"/>
    <col min="11" max="11" width="12.75" style="60" customWidth="1"/>
    <col min="12" max="12" width="5.75" customWidth="1" outlineLevel="1"/>
    <col min="13" max="14" width="9" customWidth="1" outlineLevel="1"/>
    <col min="15" max="15" width="10.375" customWidth="1" outlineLevel="1"/>
    <col min="16" max="18" width="8.75" customWidth="1" outlineLevel="1"/>
    <col min="19" max="19" width="10.625" customWidth="1"/>
    <col min="20" max="20" width="10" customWidth="1" outlineLevel="1"/>
    <col min="21" max="21" width="9.25" customWidth="1"/>
    <col min="22" max="22" width="8.75" customWidth="1"/>
    <col min="23" max="23" width="10.125" style="79" customWidth="1"/>
    <col min="24" max="25" width="8.75" customWidth="1"/>
    <col min="26" max="29" width="9" customWidth="1"/>
    <col min="30" max="30" width="8.75" style="83"/>
  </cols>
  <sheetData>
    <row r="1" spans="1:49" s="11" customFormat="1" ht="18" customHeight="1" x14ac:dyDescent="0.25">
      <c r="A1" s="79" t="s">
        <v>45</v>
      </c>
      <c r="B1" s="79"/>
      <c r="C1" s="2" t="s">
        <v>39</v>
      </c>
      <c r="D1" s="50"/>
      <c r="E1" s="56"/>
      <c r="F1" s="3"/>
      <c r="G1" s="3"/>
      <c r="H1" s="4"/>
      <c r="I1" s="5"/>
      <c r="J1" s="71"/>
      <c r="K1" s="71"/>
      <c r="L1" s="6"/>
      <c r="M1" s="6"/>
      <c r="N1" s="49"/>
      <c r="O1" s="8"/>
      <c r="P1" s="8"/>
      <c r="Q1" s="7"/>
      <c r="R1" s="7"/>
      <c r="S1" s="80"/>
      <c r="T1" s="9"/>
      <c r="U1" s="10"/>
      <c r="V1" s="87"/>
      <c r="X1" s="92"/>
      <c r="Y1" s="8"/>
      <c r="Z1" s="8"/>
      <c r="AA1" s="8"/>
      <c r="AB1" s="8"/>
      <c r="AC1" s="8"/>
      <c r="AD1" s="82"/>
      <c r="AU1" s="12"/>
      <c r="AV1" s="12"/>
      <c r="AW1" s="12"/>
    </row>
    <row r="2" spans="1:49" s="25" customFormat="1" ht="12.75" customHeight="1" x14ac:dyDescent="0.25">
      <c r="C2" s="13"/>
      <c r="D2" s="51"/>
      <c r="E2" s="14"/>
      <c r="F2" s="53"/>
      <c r="G2" s="15"/>
      <c r="H2" s="48"/>
      <c r="I2" s="16"/>
      <c r="J2" s="72"/>
      <c r="K2" s="58"/>
      <c r="L2" s="17"/>
      <c r="M2" s="18"/>
      <c r="N2" s="19"/>
      <c r="O2" s="20"/>
      <c r="P2" s="19"/>
      <c r="Q2" s="21" t="s">
        <v>0</v>
      </c>
      <c r="R2" s="22"/>
      <c r="S2" s="23"/>
      <c r="T2" s="24" t="s">
        <v>1</v>
      </c>
      <c r="U2" s="23"/>
      <c r="V2" s="88"/>
      <c r="W2" s="4"/>
      <c r="X2" s="93"/>
      <c r="Y2" s="7"/>
      <c r="Z2" s="7"/>
      <c r="AA2" s="8"/>
      <c r="AB2" s="8"/>
      <c r="AC2" s="8"/>
      <c r="AD2" s="82"/>
      <c r="AU2" s="26"/>
      <c r="AV2" s="26"/>
      <c r="AW2" s="26"/>
    </row>
    <row r="3" spans="1:49" s="70" customFormat="1" ht="21.2" customHeight="1" x14ac:dyDescent="0.2">
      <c r="C3" s="61" t="s">
        <v>49</v>
      </c>
      <c r="D3" s="61" t="s">
        <v>40</v>
      </c>
      <c r="E3" s="62" t="s">
        <v>2</v>
      </c>
      <c r="F3" s="63" t="s">
        <v>3</v>
      </c>
      <c r="G3" s="64" t="s">
        <v>4</v>
      </c>
      <c r="H3" s="21" t="s">
        <v>5</v>
      </c>
      <c r="I3" s="65" t="s">
        <v>6</v>
      </c>
      <c r="J3" s="73" t="s">
        <v>7</v>
      </c>
      <c r="K3" s="66" t="s">
        <v>8</v>
      </c>
      <c r="L3" s="21" t="s">
        <v>9</v>
      </c>
      <c r="M3" s="202" t="s">
        <v>6</v>
      </c>
      <c r="N3" s="203"/>
      <c r="O3" s="21" t="s">
        <v>10</v>
      </c>
      <c r="P3" s="21" t="s">
        <v>11</v>
      </c>
      <c r="Q3" s="21" t="s">
        <v>12</v>
      </c>
      <c r="R3" s="21" t="s">
        <v>13</v>
      </c>
      <c r="S3" s="21" t="s">
        <v>14</v>
      </c>
      <c r="T3" s="66" t="s">
        <v>15</v>
      </c>
      <c r="U3" s="21" t="s">
        <v>16</v>
      </c>
      <c r="V3" s="89" t="s">
        <v>17</v>
      </c>
      <c r="W3" s="67"/>
      <c r="X3" s="94"/>
      <c r="Y3" s="68"/>
      <c r="Z3" s="68"/>
      <c r="AA3" s="68"/>
      <c r="AB3" s="68"/>
      <c r="AC3" s="68"/>
      <c r="AD3" s="69" t="s">
        <v>84</v>
      </c>
    </row>
    <row r="4" spans="1:49" s="36" customFormat="1" ht="13.7" customHeight="1" x14ac:dyDescent="0.25">
      <c r="C4" s="27" t="s">
        <v>18</v>
      </c>
      <c r="D4" s="52"/>
      <c r="E4" s="28" t="s">
        <v>19</v>
      </c>
      <c r="F4" s="54" t="s">
        <v>20</v>
      </c>
      <c r="G4" s="30" t="s">
        <v>21</v>
      </c>
      <c r="H4" s="29" t="s">
        <v>22</v>
      </c>
      <c r="I4" s="31" t="s">
        <v>23</v>
      </c>
      <c r="J4" s="74" t="s">
        <v>24</v>
      </c>
      <c r="K4" s="59" t="s">
        <v>25</v>
      </c>
      <c r="L4" s="29" t="s">
        <v>26</v>
      </c>
      <c r="M4" s="29" t="s">
        <v>23</v>
      </c>
      <c r="N4" s="29"/>
      <c r="O4" s="29" t="s">
        <v>27</v>
      </c>
      <c r="P4" s="29" t="s">
        <v>28</v>
      </c>
      <c r="Q4" s="29" t="s">
        <v>29</v>
      </c>
      <c r="R4" s="29" t="s">
        <v>30</v>
      </c>
      <c r="S4" s="32" t="s">
        <v>31</v>
      </c>
      <c r="T4" s="33" t="s">
        <v>32</v>
      </c>
      <c r="U4" s="29" t="s">
        <v>33</v>
      </c>
      <c r="V4" s="90" t="s">
        <v>34</v>
      </c>
      <c r="W4" s="34"/>
      <c r="X4" s="95"/>
      <c r="Y4" s="35"/>
      <c r="Z4" s="35"/>
      <c r="AA4" s="35"/>
      <c r="AB4" s="35"/>
      <c r="AC4" s="35"/>
      <c r="AD4" s="57"/>
      <c r="AU4" s="37"/>
      <c r="AV4" s="37"/>
      <c r="AW4" s="37"/>
    </row>
    <row r="5" spans="1:49" s="45" customFormat="1" ht="34.5" x14ac:dyDescent="0.25">
      <c r="A5" s="77" t="str">
        <f>CONCATENATE("Дог. № ",F5," от ",I5,"; ",G5)</f>
        <v>Дог. № 1600/01-11 от 01/12/10-31/12/10; Сапронова Т.Э.</v>
      </c>
      <c r="B5" s="77" t="s">
        <v>48</v>
      </c>
      <c r="C5" s="86" t="s">
        <v>50</v>
      </c>
      <c r="D5" s="76" t="s">
        <v>42</v>
      </c>
      <c r="E5" s="1" t="s">
        <v>43</v>
      </c>
      <c r="F5" s="55" t="s">
        <v>831</v>
      </c>
      <c r="G5" s="38" t="s">
        <v>44</v>
      </c>
      <c r="H5" s="39" t="s">
        <v>38</v>
      </c>
      <c r="I5" s="46" t="s">
        <v>46</v>
      </c>
      <c r="J5" s="81" t="s">
        <v>47</v>
      </c>
      <c r="K5" s="47">
        <v>20000</v>
      </c>
      <c r="L5" s="39">
        <v>1</v>
      </c>
      <c r="M5" s="40"/>
      <c r="N5" s="40"/>
      <c r="O5" s="41">
        <f>IF((Z5-Y5)&gt;1,AA5,IF((Z5-Y5)=1,AB5,AC5))</f>
        <v>-0.3</v>
      </c>
      <c r="P5" s="42" t="s">
        <v>35</v>
      </c>
      <c r="Q5" s="42" t="s">
        <v>36</v>
      </c>
      <c r="R5" s="42" t="s">
        <v>37</v>
      </c>
      <c r="S5" s="42" t="s">
        <v>41</v>
      </c>
      <c r="T5" s="47">
        <f>K5</f>
        <v>20000</v>
      </c>
      <c r="U5" s="47">
        <f>T5</f>
        <v>20000</v>
      </c>
      <c r="V5" s="91"/>
      <c r="W5" s="43">
        <f>DAY(M5)</f>
        <v>0</v>
      </c>
      <c r="X5" s="96">
        <f>DAY(N5)</f>
        <v>0</v>
      </c>
      <c r="Y5" s="44">
        <f>MONTH(M5)</f>
        <v>1</v>
      </c>
      <c r="Z5" s="44">
        <f>MONTH(N5)</f>
        <v>1</v>
      </c>
      <c r="AA5" s="41">
        <v>0.7</v>
      </c>
      <c r="AB5" s="41">
        <v>0.7</v>
      </c>
      <c r="AC5" s="41">
        <v>-0.3</v>
      </c>
      <c r="AD5" s="57">
        <v>1600</v>
      </c>
    </row>
    <row r="6" spans="1:49" s="45" customFormat="1" x14ac:dyDescent="0.25">
      <c r="A6" s="77"/>
      <c r="B6" s="77"/>
      <c r="C6" s="86" t="s">
        <v>51</v>
      </c>
      <c r="D6" s="76" t="s">
        <v>42</v>
      </c>
      <c r="E6" s="1"/>
      <c r="F6" s="55" t="s">
        <v>832</v>
      </c>
      <c r="G6" s="38"/>
      <c r="H6" s="39" t="s">
        <v>38</v>
      </c>
      <c r="I6" s="46"/>
      <c r="J6" s="81"/>
      <c r="K6" s="47"/>
      <c r="L6" s="39">
        <v>1</v>
      </c>
      <c r="M6" s="40"/>
      <c r="N6" s="40"/>
      <c r="O6" s="41">
        <f>IF((Z6-Y6)&gt;1,AA6,IF((Z6-Y6)=1,AB6,AC6))</f>
        <v>-0.3</v>
      </c>
      <c r="P6" s="42" t="s">
        <v>35</v>
      </c>
      <c r="Q6" s="42" t="s">
        <v>36</v>
      </c>
      <c r="R6" s="42" t="s">
        <v>37</v>
      </c>
      <c r="S6" s="42"/>
      <c r="T6" s="47">
        <f>K6</f>
        <v>0</v>
      </c>
      <c r="U6" s="47">
        <f>T6</f>
        <v>0</v>
      </c>
      <c r="V6" s="91"/>
      <c r="W6" s="43">
        <f>DAY(M6)</f>
        <v>0</v>
      </c>
      <c r="X6" s="96">
        <f>DAY(N6)</f>
        <v>0</v>
      </c>
      <c r="Y6" s="44">
        <f>MONTH(M6)</f>
        <v>1</v>
      </c>
      <c r="Z6" s="44">
        <f>MONTH(N6)</f>
        <v>1</v>
      </c>
      <c r="AA6" s="41">
        <v>0.7</v>
      </c>
      <c r="AB6" s="41">
        <v>0.7</v>
      </c>
      <c r="AC6" s="41">
        <v>-0.3</v>
      </c>
      <c r="AD6" s="57">
        <v>1601</v>
      </c>
    </row>
    <row r="7" spans="1:49" x14ac:dyDescent="0.25">
      <c r="C7" s="86" t="s">
        <v>52</v>
      </c>
      <c r="D7" s="76" t="s">
        <v>42</v>
      </c>
      <c r="E7" s="1"/>
      <c r="F7" s="55" t="s">
        <v>833</v>
      </c>
      <c r="G7" s="38"/>
      <c r="H7" s="39" t="s">
        <v>38</v>
      </c>
      <c r="I7" s="46"/>
      <c r="J7" s="81"/>
      <c r="K7" s="47"/>
      <c r="L7" s="39">
        <v>1</v>
      </c>
      <c r="M7" s="40"/>
      <c r="N7" s="40"/>
      <c r="O7" s="41">
        <f t="shared" ref="O7:O38" si="0">IF((Z7-Y7)&gt;1,AA7,IF((Z7-Y7)=1,AB7,AC7))</f>
        <v>-0.3</v>
      </c>
      <c r="P7" s="42" t="s">
        <v>35</v>
      </c>
      <c r="Q7" s="42" t="s">
        <v>36</v>
      </c>
      <c r="R7" s="42" t="s">
        <v>37</v>
      </c>
      <c r="S7" s="42"/>
      <c r="T7" s="47">
        <f t="shared" ref="T7:T38" si="1">K7</f>
        <v>0</v>
      </c>
      <c r="U7" s="47">
        <f t="shared" ref="U7:U38" si="2">T7</f>
        <v>0</v>
      </c>
      <c r="V7" s="91"/>
      <c r="W7" s="43">
        <f t="shared" ref="W7:W38" si="3">DAY(M7)</f>
        <v>0</v>
      </c>
      <c r="X7" s="96">
        <f t="shared" ref="X7:X38" si="4">DAY(N7)</f>
        <v>0</v>
      </c>
      <c r="Y7" s="44">
        <f t="shared" ref="Y7:Y38" si="5">MONTH(M7)</f>
        <v>1</v>
      </c>
      <c r="Z7" s="44">
        <f t="shared" ref="Z7:Z38" si="6">MONTH(N7)</f>
        <v>1</v>
      </c>
      <c r="AA7" s="41">
        <v>0.7</v>
      </c>
      <c r="AB7" s="41">
        <v>0.7</v>
      </c>
      <c r="AC7" s="41">
        <v>-0.3</v>
      </c>
      <c r="AD7" s="57">
        <v>1602</v>
      </c>
    </row>
    <row r="8" spans="1:49" x14ac:dyDescent="0.25">
      <c r="C8" s="86" t="s">
        <v>53</v>
      </c>
      <c r="D8" s="76" t="s">
        <v>42</v>
      </c>
      <c r="E8" s="1"/>
      <c r="F8" s="55" t="s">
        <v>834</v>
      </c>
      <c r="G8" s="38"/>
      <c r="H8" s="39" t="s">
        <v>38</v>
      </c>
      <c r="I8" s="46"/>
      <c r="J8" s="81"/>
      <c r="K8" s="47"/>
      <c r="L8" s="39">
        <v>1</v>
      </c>
      <c r="M8" s="40"/>
      <c r="N8" s="40"/>
      <c r="O8" s="41">
        <f t="shared" si="0"/>
        <v>-0.3</v>
      </c>
      <c r="P8" s="42" t="s">
        <v>35</v>
      </c>
      <c r="Q8" s="42" t="s">
        <v>36</v>
      </c>
      <c r="R8" s="42" t="s">
        <v>37</v>
      </c>
      <c r="S8" s="42"/>
      <c r="T8" s="47">
        <f t="shared" si="1"/>
        <v>0</v>
      </c>
      <c r="U8" s="47">
        <f t="shared" si="2"/>
        <v>0</v>
      </c>
      <c r="V8" s="91"/>
      <c r="W8" s="43">
        <f t="shared" si="3"/>
        <v>0</v>
      </c>
      <c r="X8" s="96">
        <f t="shared" si="4"/>
        <v>0</v>
      </c>
      <c r="Y8" s="44">
        <f t="shared" si="5"/>
        <v>1</v>
      </c>
      <c r="Z8" s="44">
        <f t="shared" si="6"/>
        <v>1</v>
      </c>
      <c r="AA8" s="41">
        <v>0.7</v>
      </c>
      <c r="AB8" s="41">
        <v>0.7</v>
      </c>
      <c r="AC8" s="41">
        <v>-0.3</v>
      </c>
      <c r="AD8" s="57">
        <v>1603</v>
      </c>
    </row>
    <row r="9" spans="1:49" x14ac:dyDescent="0.25">
      <c r="C9" s="86" t="s">
        <v>54</v>
      </c>
      <c r="D9" s="76" t="s">
        <v>42</v>
      </c>
      <c r="E9" s="1"/>
      <c r="F9" s="55" t="s">
        <v>835</v>
      </c>
      <c r="G9" s="38"/>
      <c r="H9" s="39" t="s">
        <v>38</v>
      </c>
      <c r="I9" s="46"/>
      <c r="J9" s="81"/>
      <c r="K9" s="47"/>
      <c r="L9" s="39">
        <v>1</v>
      </c>
      <c r="M9" s="40"/>
      <c r="N9" s="40"/>
      <c r="O9" s="41">
        <f t="shared" si="0"/>
        <v>-0.3</v>
      </c>
      <c r="P9" s="42" t="s">
        <v>35</v>
      </c>
      <c r="Q9" s="42" t="s">
        <v>36</v>
      </c>
      <c r="R9" s="42" t="s">
        <v>37</v>
      </c>
      <c r="S9" s="42"/>
      <c r="T9" s="47">
        <f t="shared" si="1"/>
        <v>0</v>
      </c>
      <c r="U9" s="47">
        <f t="shared" si="2"/>
        <v>0</v>
      </c>
      <c r="V9" s="91"/>
      <c r="W9" s="43">
        <f t="shared" si="3"/>
        <v>0</v>
      </c>
      <c r="X9" s="96">
        <f t="shared" si="4"/>
        <v>0</v>
      </c>
      <c r="Y9" s="44">
        <f t="shared" si="5"/>
        <v>1</v>
      </c>
      <c r="Z9" s="44">
        <f t="shared" si="6"/>
        <v>1</v>
      </c>
      <c r="AA9" s="41">
        <v>0.7</v>
      </c>
      <c r="AB9" s="41">
        <v>0.7</v>
      </c>
      <c r="AC9" s="41">
        <v>-0.3</v>
      </c>
      <c r="AD9" s="57">
        <v>1604</v>
      </c>
    </row>
    <row r="10" spans="1:49" x14ac:dyDescent="0.25">
      <c r="C10" s="86" t="s">
        <v>55</v>
      </c>
      <c r="D10" s="76" t="s">
        <v>42</v>
      </c>
      <c r="E10" s="1"/>
      <c r="F10" s="55" t="s">
        <v>836</v>
      </c>
      <c r="G10" s="38"/>
      <c r="H10" s="39" t="s">
        <v>38</v>
      </c>
      <c r="I10" s="46"/>
      <c r="J10" s="81"/>
      <c r="K10" s="47"/>
      <c r="L10" s="39">
        <v>1</v>
      </c>
      <c r="M10" s="40"/>
      <c r="N10" s="40"/>
      <c r="O10" s="41">
        <f t="shared" si="0"/>
        <v>-0.3</v>
      </c>
      <c r="P10" s="42" t="s">
        <v>35</v>
      </c>
      <c r="Q10" s="42" t="s">
        <v>36</v>
      </c>
      <c r="R10" s="42" t="s">
        <v>37</v>
      </c>
      <c r="S10" s="42"/>
      <c r="T10" s="47">
        <f t="shared" si="1"/>
        <v>0</v>
      </c>
      <c r="U10" s="47">
        <f t="shared" si="2"/>
        <v>0</v>
      </c>
      <c r="V10" s="91"/>
      <c r="W10" s="43">
        <f t="shared" si="3"/>
        <v>0</v>
      </c>
      <c r="X10" s="96">
        <f t="shared" si="4"/>
        <v>0</v>
      </c>
      <c r="Y10" s="44">
        <f t="shared" si="5"/>
        <v>1</v>
      </c>
      <c r="Z10" s="44">
        <f t="shared" si="6"/>
        <v>1</v>
      </c>
      <c r="AA10" s="41">
        <v>0.7</v>
      </c>
      <c r="AB10" s="41">
        <v>0.7</v>
      </c>
      <c r="AC10" s="41">
        <v>-0.3</v>
      </c>
      <c r="AD10" s="57">
        <v>1605</v>
      </c>
    </row>
    <row r="11" spans="1:49" x14ac:dyDescent="0.25">
      <c r="C11" s="86" t="s">
        <v>56</v>
      </c>
      <c r="D11" s="76" t="s">
        <v>42</v>
      </c>
      <c r="E11" s="1"/>
      <c r="F11" s="55" t="s">
        <v>837</v>
      </c>
      <c r="G11" s="38"/>
      <c r="H11" s="39" t="s">
        <v>38</v>
      </c>
      <c r="I11" s="46"/>
      <c r="J11" s="81"/>
      <c r="K11" s="47"/>
      <c r="L11" s="39">
        <v>1</v>
      </c>
      <c r="M11" s="40"/>
      <c r="N11" s="40"/>
      <c r="O11" s="41">
        <f t="shared" si="0"/>
        <v>-0.3</v>
      </c>
      <c r="P11" s="42" t="s">
        <v>35</v>
      </c>
      <c r="Q11" s="42" t="s">
        <v>36</v>
      </c>
      <c r="R11" s="42" t="s">
        <v>37</v>
      </c>
      <c r="S11" s="42"/>
      <c r="T11" s="47">
        <f t="shared" si="1"/>
        <v>0</v>
      </c>
      <c r="U11" s="47">
        <f t="shared" si="2"/>
        <v>0</v>
      </c>
      <c r="V11" s="91"/>
      <c r="W11" s="43">
        <f t="shared" si="3"/>
        <v>0</v>
      </c>
      <c r="X11" s="96">
        <f t="shared" si="4"/>
        <v>0</v>
      </c>
      <c r="Y11" s="44">
        <f t="shared" si="5"/>
        <v>1</v>
      </c>
      <c r="Z11" s="44">
        <f t="shared" si="6"/>
        <v>1</v>
      </c>
      <c r="AA11" s="41">
        <v>0.7</v>
      </c>
      <c r="AB11" s="41">
        <v>0.7</v>
      </c>
      <c r="AC11" s="41">
        <v>-0.3</v>
      </c>
      <c r="AD11" s="57">
        <v>1606</v>
      </c>
    </row>
    <row r="12" spans="1:49" x14ac:dyDescent="0.25">
      <c r="C12" s="86" t="s">
        <v>57</v>
      </c>
      <c r="D12" s="76" t="s">
        <v>42</v>
      </c>
      <c r="E12" s="1"/>
      <c r="F12" s="55" t="s">
        <v>838</v>
      </c>
      <c r="G12" s="38"/>
      <c r="H12" s="39" t="s">
        <v>38</v>
      </c>
      <c r="I12" s="46"/>
      <c r="J12" s="81"/>
      <c r="K12" s="47"/>
      <c r="L12" s="39">
        <v>1</v>
      </c>
      <c r="M12" s="40"/>
      <c r="N12" s="40"/>
      <c r="O12" s="41">
        <f t="shared" si="0"/>
        <v>-0.3</v>
      </c>
      <c r="P12" s="42" t="s">
        <v>35</v>
      </c>
      <c r="Q12" s="42" t="s">
        <v>36</v>
      </c>
      <c r="R12" s="42" t="s">
        <v>37</v>
      </c>
      <c r="S12" s="42"/>
      <c r="T12" s="47">
        <f t="shared" si="1"/>
        <v>0</v>
      </c>
      <c r="U12" s="47">
        <f t="shared" si="2"/>
        <v>0</v>
      </c>
      <c r="V12" s="91"/>
      <c r="W12" s="43">
        <f t="shared" si="3"/>
        <v>0</v>
      </c>
      <c r="X12" s="96">
        <f t="shared" si="4"/>
        <v>0</v>
      </c>
      <c r="Y12" s="44">
        <f t="shared" si="5"/>
        <v>1</v>
      </c>
      <c r="Z12" s="44">
        <f t="shared" si="6"/>
        <v>1</v>
      </c>
      <c r="AA12" s="41">
        <v>0.7</v>
      </c>
      <c r="AB12" s="41">
        <v>0.7</v>
      </c>
      <c r="AC12" s="41">
        <v>-0.3</v>
      </c>
      <c r="AD12" s="57">
        <v>1607</v>
      </c>
    </row>
    <row r="13" spans="1:49" x14ac:dyDescent="0.25">
      <c r="C13" s="86" t="s">
        <v>58</v>
      </c>
      <c r="D13" s="76" t="s">
        <v>42</v>
      </c>
      <c r="E13" s="1"/>
      <c r="F13" s="55" t="s">
        <v>839</v>
      </c>
      <c r="G13" s="38"/>
      <c r="H13" s="39" t="s">
        <v>38</v>
      </c>
      <c r="I13" s="46"/>
      <c r="J13" s="81"/>
      <c r="K13" s="47"/>
      <c r="L13" s="39">
        <v>1</v>
      </c>
      <c r="M13" s="40"/>
      <c r="N13" s="40"/>
      <c r="O13" s="41">
        <f t="shared" si="0"/>
        <v>-0.3</v>
      </c>
      <c r="P13" s="42" t="s">
        <v>35</v>
      </c>
      <c r="Q13" s="42" t="s">
        <v>36</v>
      </c>
      <c r="R13" s="42" t="s">
        <v>37</v>
      </c>
      <c r="S13" s="42"/>
      <c r="T13" s="47">
        <f t="shared" si="1"/>
        <v>0</v>
      </c>
      <c r="U13" s="47">
        <f t="shared" si="2"/>
        <v>0</v>
      </c>
      <c r="V13" s="91"/>
      <c r="W13" s="43">
        <f t="shared" si="3"/>
        <v>0</v>
      </c>
      <c r="X13" s="96">
        <f t="shared" si="4"/>
        <v>0</v>
      </c>
      <c r="Y13" s="44">
        <f t="shared" si="5"/>
        <v>1</v>
      </c>
      <c r="Z13" s="44">
        <f t="shared" si="6"/>
        <v>1</v>
      </c>
      <c r="AA13" s="41">
        <v>0.7</v>
      </c>
      <c r="AB13" s="41">
        <v>0.7</v>
      </c>
      <c r="AC13" s="41">
        <v>-0.3</v>
      </c>
      <c r="AD13" s="57">
        <v>1608</v>
      </c>
    </row>
    <row r="14" spans="1:49" x14ac:dyDescent="0.25">
      <c r="C14" s="86" t="s">
        <v>59</v>
      </c>
      <c r="D14" s="76" t="s">
        <v>42</v>
      </c>
      <c r="E14" s="1"/>
      <c r="F14" s="55" t="s">
        <v>840</v>
      </c>
      <c r="G14" s="38"/>
      <c r="H14" s="39" t="s">
        <v>38</v>
      </c>
      <c r="I14" s="46"/>
      <c r="J14" s="81"/>
      <c r="K14" s="47"/>
      <c r="L14" s="39">
        <v>1</v>
      </c>
      <c r="M14" s="40"/>
      <c r="N14" s="40"/>
      <c r="O14" s="41">
        <f t="shared" si="0"/>
        <v>-0.3</v>
      </c>
      <c r="P14" s="42" t="s">
        <v>35</v>
      </c>
      <c r="Q14" s="42" t="s">
        <v>36</v>
      </c>
      <c r="R14" s="42" t="s">
        <v>37</v>
      </c>
      <c r="S14" s="42"/>
      <c r="T14" s="47">
        <f t="shared" si="1"/>
        <v>0</v>
      </c>
      <c r="U14" s="47">
        <f t="shared" si="2"/>
        <v>0</v>
      </c>
      <c r="V14" s="91"/>
      <c r="W14" s="43">
        <f t="shared" si="3"/>
        <v>0</v>
      </c>
      <c r="X14" s="96">
        <f t="shared" si="4"/>
        <v>0</v>
      </c>
      <c r="Y14" s="44">
        <f t="shared" si="5"/>
        <v>1</v>
      </c>
      <c r="Z14" s="44">
        <f t="shared" si="6"/>
        <v>1</v>
      </c>
      <c r="AA14" s="41">
        <v>0.7</v>
      </c>
      <c r="AB14" s="41">
        <v>0.7</v>
      </c>
      <c r="AC14" s="41">
        <v>-0.3</v>
      </c>
      <c r="AD14" s="57">
        <v>1609</v>
      </c>
    </row>
    <row r="15" spans="1:49" x14ac:dyDescent="0.25">
      <c r="C15" s="86" t="s">
        <v>60</v>
      </c>
      <c r="D15" s="76" t="s">
        <v>42</v>
      </c>
      <c r="E15" s="1"/>
      <c r="F15" s="55" t="s">
        <v>841</v>
      </c>
      <c r="G15" s="38"/>
      <c r="H15" s="39" t="s">
        <v>38</v>
      </c>
      <c r="I15" s="46"/>
      <c r="J15" s="81"/>
      <c r="K15" s="47"/>
      <c r="L15" s="39">
        <v>1</v>
      </c>
      <c r="M15" s="40"/>
      <c r="N15" s="40"/>
      <c r="O15" s="41">
        <f t="shared" si="0"/>
        <v>-0.3</v>
      </c>
      <c r="P15" s="42" t="s">
        <v>35</v>
      </c>
      <c r="Q15" s="42" t="s">
        <v>36</v>
      </c>
      <c r="R15" s="42" t="s">
        <v>37</v>
      </c>
      <c r="S15" s="42"/>
      <c r="T15" s="47">
        <f t="shared" si="1"/>
        <v>0</v>
      </c>
      <c r="U15" s="47">
        <f t="shared" si="2"/>
        <v>0</v>
      </c>
      <c r="V15" s="91"/>
      <c r="W15" s="43">
        <f t="shared" si="3"/>
        <v>0</v>
      </c>
      <c r="X15" s="96">
        <f t="shared" si="4"/>
        <v>0</v>
      </c>
      <c r="Y15" s="44">
        <f t="shared" si="5"/>
        <v>1</v>
      </c>
      <c r="Z15" s="44">
        <f t="shared" si="6"/>
        <v>1</v>
      </c>
      <c r="AA15" s="41">
        <v>0.7</v>
      </c>
      <c r="AB15" s="41">
        <v>0.7</v>
      </c>
      <c r="AC15" s="41">
        <v>-0.3</v>
      </c>
      <c r="AD15" s="57">
        <v>1610</v>
      </c>
    </row>
    <row r="16" spans="1:49" x14ac:dyDescent="0.25">
      <c r="C16" s="86" t="s">
        <v>61</v>
      </c>
      <c r="D16" s="76" t="s">
        <v>42</v>
      </c>
      <c r="E16" s="1"/>
      <c r="F16" s="55" t="s">
        <v>842</v>
      </c>
      <c r="G16" s="38"/>
      <c r="H16" s="39" t="s">
        <v>38</v>
      </c>
      <c r="I16" s="46"/>
      <c r="J16" s="81"/>
      <c r="K16" s="47"/>
      <c r="L16" s="39">
        <v>1</v>
      </c>
      <c r="M16" s="40"/>
      <c r="N16" s="40"/>
      <c r="O16" s="41">
        <f t="shared" si="0"/>
        <v>-0.3</v>
      </c>
      <c r="P16" s="42" t="s">
        <v>35</v>
      </c>
      <c r="Q16" s="42" t="s">
        <v>36</v>
      </c>
      <c r="R16" s="42" t="s">
        <v>37</v>
      </c>
      <c r="S16" s="42"/>
      <c r="T16" s="47">
        <f t="shared" si="1"/>
        <v>0</v>
      </c>
      <c r="U16" s="47">
        <f t="shared" si="2"/>
        <v>0</v>
      </c>
      <c r="V16" s="91"/>
      <c r="W16" s="43">
        <f t="shared" si="3"/>
        <v>0</v>
      </c>
      <c r="X16" s="96">
        <f t="shared" si="4"/>
        <v>0</v>
      </c>
      <c r="Y16" s="44">
        <f t="shared" si="5"/>
        <v>1</v>
      </c>
      <c r="Z16" s="44">
        <f t="shared" si="6"/>
        <v>1</v>
      </c>
      <c r="AA16" s="41">
        <v>0.7</v>
      </c>
      <c r="AB16" s="41">
        <v>0.7</v>
      </c>
      <c r="AC16" s="41">
        <v>-0.3</v>
      </c>
      <c r="AD16" s="57">
        <v>1611</v>
      </c>
    </row>
    <row r="17" spans="3:30" x14ac:dyDescent="0.25">
      <c r="C17" s="86" t="s">
        <v>62</v>
      </c>
      <c r="D17" s="76" t="s">
        <v>42</v>
      </c>
      <c r="E17" s="1"/>
      <c r="F17" s="55" t="s">
        <v>843</v>
      </c>
      <c r="G17" s="38"/>
      <c r="H17" s="39" t="s">
        <v>38</v>
      </c>
      <c r="I17" s="46"/>
      <c r="J17" s="81"/>
      <c r="K17" s="47"/>
      <c r="L17" s="39">
        <v>1</v>
      </c>
      <c r="M17" s="40"/>
      <c r="N17" s="40"/>
      <c r="O17" s="41">
        <f t="shared" si="0"/>
        <v>-0.3</v>
      </c>
      <c r="P17" s="42" t="s">
        <v>35</v>
      </c>
      <c r="Q17" s="42" t="s">
        <v>36</v>
      </c>
      <c r="R17" s="42" t="s">
        <v>37</v>
      </c>
      <c r="S17" s="42"/>
      <c r="T17" s="47">
        <f t="shared" si="1"/>
        <v>0</v>
      </c>
      <c r="U17" s="47">
        <f t="shared" si="2"/>
        <v>0</v>
      </c>
      <c r="V17" s="91"/>
      <c r="W17" s="43">
        <f t="shared" si="3"/>
        <v>0</v>
      </c>
      <c r="X17" s="96">
        <f t="shared" si="4"/>
        <v>0</v>
      </c>
      <c r="Y17" s="44">
        <f t="shared" si="5"/>
        <v>1</v>
      </c>
      <c r="Z17" s="44">
        <f t="shared" si="6"/>
        <v>1</v>
      </c>
      <c r="AA17" s="41">
        <v>0.7</v>
      </c>
      <c r="AB17" s="41">
        <v>0.7</v>
      </c>
      <c r="AC17" s="41">
        <v>-0.3</v>
      </c>
      <c r="AD17" s="57">
        <v>1612</v>
      </c>
    </row>
    <row r="18" spans="3:30" x14ac:dyDescent="0.25">
      <c r="C18" s="86" t="s">
        <v>63</v>
      </c>
      <c r="D18" s="76" t="s">
        <v>42</v>
      </c>
      <c r="E18" s="1"/>
      <c r="F18" s="55" t="s">
        <v>844</v>
      </c>
      <c r="G18" s="38"/>
      <c r="H18" s="39" t="s">
        <v>38</v>
      </c>
      <c r="I18" s="46"/>
      <c r="J18" s="81"/>
      <c r="K18" s="47"/>
      <c r="L18" s="39">
        <v>1</v>
      </c>
      <c r="M18" s="40"/>
      <c r="N18" s="40"/>
      <c r="O18" s="41">
        <f t="shared" si="0"/>
        <v>-0.3</v>
      </c>
      <c r="P18" s="42" t="s">
        <v>35</v>
      </c>
      <c r="Q18" s="42" t="s">
        <v>36</v>
      </c>
      <c r="R18" s="42" t="s">
        <v>37</v>
      </c>
      <c r="S18" s="42"/>
      <c r="T18" s="47">
        <f t="shared" si="1"/>
        <v>0</v>
      </c>
      <c r="U18" s="47">
        <f t="shared" si="2"/>
        <v>0</v>
      </c>
      <c r="V18" s="91"/>
      <c r="W18" s="43">
        <f t="shared" si="3"/>
        <v>0</v>
      </c>
      <c r="X18" s="96">
        <f t="shared" si="4"/>
        <v>0</v>
      </c>
      <c r="Y18" s="44">
        <f t="shared" si="5"/>
        <v>1</v>
      </c>
      <c r="Z18" s="44">
        <f t="shared" si="6"/>
        <v>1</v>
      </c>
      <c r="AA18" s="41">
        <v>0.7</v>
      </c>
      <c r="AB18" s="41">
        <v>0.7</v>
      </c>
      <c r="AC18" s="41">
        <v>-0.3</v>
      </c>
      <c r="AD18" s="57">
        <v>1613</v>
      </c>
    </row>
    <row r="19" spans="3:30" x14ac:dyDescent="0.25">
      <c r="C19" s="86" t="s">
        <v>64</v>
      </c>
      <c r="D19" s="76" t="s">
        <v>42</v>
      </c>
      <c r="E19" s="1"/>
      <c r="F19" s="55" t="s">
        <v>845</v>
      </c>
      <c r="G19" s="38"/>
      <c r="H19" s="39" t="s">
        <v>38</v>
      </c>
      <c r="I19" s="46"/>
      <c r="J19" s="81"/>
      <c r="K19" s="47"/>
      <c r="L19" s="39">
        <v>1</v>
      </c>
      <c r="M19" s="40"/>
      <c r="N19" s="40"/>
      <c r="O19" s="41">
        <f t="shared" si="0"/>
        <v>-0.3</v>
      </c>
      <c r="P19" s="42" t="s">
        <v>35</v>
      </c>
      <c r="Q19" s="42" t="s">
        <v>36</v>
      </c>
      <c r="R19" s="42" t="s">
        <v>37</v>
      </c>
      <c r="S19" s="42"/>
      <c r="T19" s="47">
        <f t="shared" si="1"/>
        <v>0</v>
      </c>
      <c r="U19" s="47">
        <f t="shared" si="2"/>
        <v>0</v>
      </c>
      <c r="V19" s="91"/>
      <c r="W19" s="43">
        <f t="shared" si="3"/>
        <v>0</v>
      </c>
      <c r="X19" s="96">
        <f t="shared" si="4"/>
        <v>0</v>
      </c>
      <c r="Y19" s="44">
        <f t="shared" si="5"/>
        <v>1</v>
      </c>
      <c r="Z19" s="44">
        <f t="shared" si="6"/>
        <v>1</v>
      </c>
      <c r="AA19" s="41">
        <v>0.7</v>
      </c>
      <c r="AB19" s="41">
        <v>0.7</v>
      </c>
      <c r="AC19" s="41">
        <v>-0.3</v>
      </c>
      <c r="AD19" s="57">
        <v>1614</v>
      </c>
    </row>
    <row r="20" spans="3:30" x14ac:dyDescent="0.25">
      <c r="C20" s="86" t="s">
        <v>65</v>
      </c>
      <c r="D20" s="76" t="s">
        <v>42</v>
      </c>
      <c r="E20" s="1"/>
      <c r="F20" s="55" t="s">
        <v>846</v>
      </c>
      <c r="G20" s="38"/>
      <c r="H20" s="39" t="s">
        <v>38</v>
      </c>
      <c r="I20" s="46"/>
      <c r="J20" s="81"/>
      <c r="K20" s="47"/>
      <c r="L20" s="39">
        <v>1</v>
      </c>
      <c r="M20" s="40"/>
      <c r="N20" s="40"/>
      <c r="O20" s="41">
        <f t="shared" si="0"/>
        <v>-0.3</v>
      </c>
      <c r="P20" s="42" t="s">
        <v>35</v>
      </c>
      <c r="Q20" s="42" t="s">
        <v>36</v>
      </c>
      <c r="R20" s="42" t="s">
        <v>37</v>
      </c>
      <c r="S20" s="42"/>
      <c r="T20" s="47">
        <f t="shared" si="1"/>
        <v>0</v>
      </c>
      <c r="U20" s="47">
        <f t="shared" si="2"/>
        <v>0</v>
      </c>
      <c r="V20" s="91"/>
      <c r="W20" s="43">
        <f t="shared" si="3"/>
        <v>0</v>
      </c>
      <c r="X20" s="96">
        <f t="shared" si="4"/>
        <v>0</v>
      </c>
      <c r="Y20" s="44">
        <f t="shared" si="5"/>
        <v>1</v>
      </c>
      <c r="Z20" s="44">
        <f t="shared" si="6"/>
        <v>1</v>
      </c>
      <c r="AA20" s="41">
        <v>0.7</v>
      </c>
      <c r="AB20" s="41">
        <v>0.7</v>
      </c>
      <c r="AC20" s="41">
        <v>-0.3</v>
      </c>
      <c r="AD20" s="57">
        <v>1615</v>
      </c>
    </row>
    <row r="21" spans="3:30" x14ac:dyDescent="0.25">
      <c r="C21" s="86" t="s">
        <v>66</v>
      </c>
      <c r="D21" s="76" t="s">
        <v>42</v>
      </c>
      <c r="E21" s="1"/>
      <c r="F21" s="55" t="s">
        <v>847</v>
      </c>
      <c r="G21" s="38"/>
      <c r="H21" s="39" t="s">
        <v>38</v>
      </c>
      <c r="I21" s="46"/>
      <c r="J21" s="81"/>
      <c r="K21" s="47"/>
      <c r="L21" s="39">
        <v>1</v>
      </c>
      <c r="M21" s="40"/>
      <c r="N21" s="40"/>
      <c r="O21" s="41">
        <f t="shared" si="0"/>
        <v>-0.3</v>
      </c>
      <c r="P21" s="42" t="s">
        <v>35</v>
      </c>
      <c r="Q21" s="42" t="s">
        <v>36</v>
      </c>
      <c r="R21" s="42" t="s">
        <v>37</v>
      </c>
      <c r="S21" s="42"/>
      <c r="T21" s="47">
        <f t="shared" si="1"/>
        <v>0</v>
      </c>
      <c r="U21" s="47">
        <f t="shared" si="2"/>
        <v>0</v>
      </c>
      <c r="V21" s="91"/>
      <c r="W21" s="43">
        <f t="shared" si="3"/>
        <v>0</v>
      </c>
      <c r="X21" s="96">
        <f t="shared" si="4"/>
        <v>0</v>
      </c>
      <c r="Y21" s="44">
        <f t="shared" si="5"/>
        <v>1</v>
      </c>
      <c r="Z21" s="44">
        <f t="shared" si="6"/>
        <v>1</v>
      </c>
      <c r="AA21" s="41">
        <v>0.7</v>
      </c>
      <c r="AB21" s="41">
        <v>0.7</v>
      </c>
      <c r="AC21" s="41">
        <v>-0.3</v>
      </c>
      <c r="AD21" s="57">
        <v>1616</v>
      </c>
    </row>
    <row r="22" spans="3:30" x14ac:dyDescent="0.25">
      <c r="C22" s="86" t="s">
        <v>67</v>
      </c>
      <c r="D22" s="76" t="s">
        <v>42</v>
      </c>
      <c r="E22" s="1"/>
      <c r="F22" s="55" t="s">
        <v>848</v>
      </c>
      <c r="G22" s="38"/>
      <c r="H22" s="39" t="s">
        <v>38</v>
      </c>
      <c r="I22" s="46"/>
      <c r="J22" s="81"/>
      <c r="K22" s="47"/>
      <c r="L22" s="39">
        <v>1</v>
      </c>
      <c r="M22" s="40"/>
      <c r="N22" s="40"/>
      <c r="O22" s="41">
        <f t="shared" si="0"/>
        <v>-0.3</v>
      </c>
      <c r="P22" s="42" t="s">
        <v>35</v>
      </c>
      <c r="Q22" s="42" t="s">
        <v>36</v>
      </c>
      <c r="R22" s="42" t="s">
        <v>37</v>
      </c>
      <c r="S22" s="42"/>
      <c r="T22" s="47">
        <f t="shared" si="1"/>
        <v>0</v>
      </c>
      <c r="U22" s="47">
        <f t="shared" si="2"/>
        <v>0</v>
      </c>
      <c r="V22" s="91"/>
      <c r="W22" s="43">
        <f t="shared" si="3"/>
        <v>0</v>
      </c>
      <c r="X22" s="96">
        <f t="shared" si="4"/>
        <v>0</v>
      </c>
      <c r="Y22" s="44">
        <f t="shared" si="5"/>
        <v>1</v>
      </c>
      <c r="Z22" s="44">
        <f t="shared" si="6"/>
        <v>1</v>
      </c>
      <c r="AA22" s="41">
        <v>0.7</v>
      </c>
      <c r="AB22" s="41">
        <v>0.7</v>
      </c>
      <c r="AC22" s="41">
        <v>-0.3</v>
      </c>
      <c r="AD22" s="57">
        <v>1617</v>
      </c>
    </row>
    <row r="23" spans="3:30" x14ac:dyDescent="0.25">
      <c r="C23" s="86" t="s">
        <v>68</v>
      </c>
      <c r="D23" s="76" t="s">
        <v>42</v>
      </c>
      <c r="E23" s="1"/>
      <c r="F23" s="55" t="s">
        <v>849</v>
      </c>
      <c r="G23" s="38"/>
      <c r="H23" s="39" t="s">
        <v>38</v>
      </c>
      <c r="I23" s="46"/>
      <c r="J23" s="81"/>
      <c r="K23" s="47"/>
      <c r="L23" s="39">
        <v>1</v>
      </c>
      <c r="M23" s="40"/>
      <c r="N23" s="40"/>
      <c r="O23" s="41">
        <f t="shared" si="0"/>
        <v>-0.3</v>
      </c>
      <c r="P23" s="42" t="s">
        <v>35</v>
      </c>
      <c r="Q23" s="42" t="s">
        <v>36</v>
      </c>
      <c r="R23" s="42" t="s">
        <v>37</v>
      </c>
      <c r="S23" s="42"/>
      <c r="T23" s="47">
        <f t="shared" si="1"/>
        <v>0</v>
      </c>
      <c r="U23" s="47">
        <f t="shared" si="2"/>
        <v>0</v>
      </c>
      <c r="V23" s="91"/>
      <c r="W23" s="43">
        <f t="shared" si="3"/>
        <v>0</v>
      </c>
      <c r="X23" s="96">
        <f t="shared" si="4"/>
        <v>0</v>
      </c>
      <c r="Y23" s="44">
        <f t="shared" si="5"/>
        <v>1</v>
      </c>
      <c r="Z23" s="44">
        <f t="shared" si="6"/>
        <v>1</v>
      </c>
      <c r="AA23" s="41">
        <v>0.7</v>
      </c>
      <c r="AB23" s="41">
        <v>0.7</v>
      </c>
      <c r="AC23" s="41">
        <v>-0.3</v>
      </c>
      <c r="AD23" s="57">
        <v>1618</v>
      </c>
    </row>
    <row r="24" spans="3:30" x14ac:dyDescent="0.25">
      <c r="C24" s="86" t="s">
        <v>69</v>
      </c>
      <c r="D24" s="76" t="s">
        <v>42</v>
      </c>
      <c r="E24" s="1"/>
      <c r="F24" s="55" t="s">
        <v>850</v>
      </c>
      <c r="G24" s="38"/>
      <c r="H24" s="39" t="s">
        <v>38</v>
      </c>
      <c r="I24" s="46"/>
      <c r="J24" s="81"/>
      <c r="K24" s="47"/>
      <c r="L24" s="39">
        <v>1</v>
      </c>
      <c r="M24" s="40"/>
      <c r="N24" s="40"/>
      <c r="O24" s="41">
        <f t="shared" si="0"/>
        <v>-0.3</v>
      </c>
      <c r="P24" s="42" t="s">
        <v>35</v>
      </c>
      <c r="Q24" s="42" t="s">
        <v>36</v>
      </c>
      <c r="R24" s="42" t="s">
        <v>37</v>
      </c>
      <c r="S24" s="42"/>
      <c r="T24" s="47">
        <f t="shared" si="1"/>
        <v>0</v>
      </c>
      <c r="U24" s="47">
        <f t="shared" si="2"/>
        <v>0</v>
      </c>
      <c r="V24" s="91"/>
      <c r="W24" s="43">
        <f t="shared" si="3"/>
        <v>0</v>
      </c>
      <c r="X24" s="96">
        <f t="shared" si="4"/>
        <v>0</v>
      </c>
      <c r="Y24" s="44">
        <f t="shared" si="5"/>
        <v>1</v>
      </c>
      <c r="Z24" s="44">
        <f t="shared" si="6"/>
        <v>1</v>
      </c>
      <c r="AA24" s="41">
        <v>0.7</v>
      </c>
      <c r="AB24" s="41">
        <v>0.7</v>
      </c>
      <c r="AC24" s="41">
        <v>-0.3</v>
      </c>
      <c r="AD24" s="57">
        <v>1619</v>
      </c>
    </row>
    <row r="25" spans="3:30" x14ac:dyDescent="0.25">
      <c r="C25" s="86" t="s">
        <v>70</v>
      </c>
      <c r="D25" s="76" t="s">
        <v>42</v>
      </c>
      <c r="E25" s="1"/>
      <c r="F25" s="55" t="s">
        <v>851</v>
      </c>
      <c r="G25" s="38"/>
      <c r="H25" s="39" t="s">
        <v>38</v>
      </c>
      <c r="I25" s="46"/>
      <c r="J25" s="81"/>
      <c r="K25" s="47"/>
      <c r="L25" s="39">
        <v>1</v>
      </c>
      <c r="M25" s="40"/>
      <c r="N25" s="40"/>
      <c r="O25" s="41">
        <f t="shared" si="0"/>
        <v>-0.3</v>
      </c>
      <c r="P25" s="42" t="s">
        <v>35</v>
      </c>
      <c r="Q25" s="42" t="s">
        <v>36</v>
      </c>
      <c r="R25" s="42" t="s">
        <v>37</v>
      </c>
      <c r="S25" s="42"/>
      <c r="T25" s="47">
        <f t="shared" si="1"/>
        <v>0</v>
      </c>
      <c r="U25" s="47">
        <f t="shared" si="2"/>
        <v>0</v>
      </c>
      <c r="V25" s="91"/>
      <c r="W25" s="43">
        <f t="shared" si="3"/>
        <v>0</v>
      </c>
      <c r="X25" s="96">
        <f t="shared" si="4"/>
        <v>0</v>
      </c>
      <c r="Y25" s="44">
        <f t="shared" si="5"/>
        <v>1</v>
      </c>
      <c r="Z25" s="44">
        <f t="shared" si="6"/>
        <v>1</v>
      </c>
      <c r="AA25" s="41">
        <v>0.7</v>
      </c>
      <c r="AB25" s="41">
        <v>0.7</v>
      </c>
      <c r="AC25" s="41">
        <v>-0.3</v>
      </c>
      <c r="AD25" s="57">
        <v>1620</v>
      </c>
    </row>
    <row r="26" spans="3:30" x14ac:dyDescent="0.25">
      <c r="C26" s="86" t="s">
        <v>71</v>
      </c>
      <c r="D26" s="76" t="s">
        <v>42</v>
      </c>
      <c r="E26" s="1"/>
      <c r="F26" s="55" t="s">
        <v>852</v>
      </c>
      <c r="G26" s="38"/>
      <c r="H26" s="39" t="s">
        <v>38</v>
      </c>
      <c r="I26" s="46"/>
      <c r="J26" s="81"/>
      <c r="K26" s="47"/>
      <c r="L26" s="39">
        <v>1</v>
      </c>
      <c r="M26" s="40"/>
      <c r="N26" s="40"/>
      <c r="O26" s="41">
        <f t="shared" si="0"/>
        <v>-0.3</v>
      </c>
      <c r="P26" s="42" t="s">
        <v>35</v>
      </c>
      <c r="Q26" s="42" t="s">
        <v>36</v>
      </c>
      <c r="R26" s="42" t="s">
        <v>37</v>
      </c>
      <c r="S26" s="42"/>
      <c r="T26" s="47">
        <f t="shared" si="1"/>
        <v>0</v>
      </c>
      <c r="U26" s="47">
        <f t="shared" si="2"/>
        <v>0</v>
      </c>
      <c r="V26" s="91"/>
      <c r="W26" s="43">
        <f t="shared" si="3"/>
        <v>0</v>
      </c>
      <c r="X26" s="96">
        <f t="shared" si="4"/>
        <v>0</v>
      </c>
      <c r="Y26" s="44">
        <f t="shared" si="5"/>
        <v>1</v>
      </c>
      <c r="Z26" s="44">
        <f t="shared" si="6"/>
        <v>1</v>
      </c>
      <c r="AA26" s="41">
        <v>0.7</v>
      </c>
      <c r="AB26" s="41">
        <v>0.7</v>
      </c>
      <c r="AC26" s="41">
        <v>-0.3</v>
      </c>
      <c r="AD26" s="57">
        <v>1621</v>
      </c>
    </row>
    <row r="27" spans="3:30" x14ac:dyDescent="0.25">
      <c r="C27" s="86" t="s">
        <v>72</v>
      </c>
      <c r="D27" s="76" t="s">
        <v>42</v>
      </c>
      <c r="E27" s="1"/>
      <c r="F27" s="55" t="s">
        <v>853</v>
      </c>
      <c r="G27" s="38"/>
      <c r="H27" s="39" t="s">
        <v>38</v>
      </c>
      <c r="I27" s="46"/>
      <c r="J27" s="81"/>
      <c r="K27" s="47"/>
      <c r="L27" s="39">
        <v>1</v>
      </c>
      <c r="M27" s="40"/>
      <c r="N27" s="40"/>
      <c r="O27" s="41">
        <f t="shared" si="0"/>
        <v>-0.3</v>
      </c>
      <c r="P27" s="42" t="s">
        <v>35</v>
      </c>
      <c r="Q27" s="42" t="s">
        <v>36</v>
      </c>
      <c r="R27" s="42" t="s">
        <v>37</v>
      </c>
      <c r="S27" s="42"/>
      <c r="T27" s="47">
        <f t="shared" si="1"/>
        <v>0</v>
      </c>
      <c r="U27" s="47">
        <f t="shared" si="2"/>
        <v>0</v>
      </c>
      <c r="V27" s="91"/>
      <c r="W27" s="43">
        <f t="shared" si="3"/>
        <v>0</v>
      </c>
      <c r="X27" s="96">
        <f t="shared" si="4"/>
        <v>0</v>
      </c>
      <c r="Y27" s="44">
        <f t="shared" si="5"/>
        <v>1</v>
      </c>
      <c r="Z27" s="44">
        <f t="shared" si="6"/>
        <v>1</v>
      </c>
      <c r="AA27" s="41">
        <v>0.7</v>
      </c>
      <c r="AB27" s="41">
        <v>0.7</v>
      </c>
      <c r="AC27" s="41">
        <v>-0.3</v>
      </c>
      <c r="AD27" s="57">
        <v>1622</v>
      </c>
    </row>
    <row r="28" spans="3:30" x14ac:dyDescent="0.25">
      <c r="C28" s="86" t="s">
        <v>73</v>
      </c>
      <c r="D28" s="76" t="s">
        <v>42</v>
      </c>
      <c r="E28" s="1"/>
      <c r="F28" s="55" t="s">
        <v>854</v>
      </c>
      <c r="G28" s="38"/>
      <c r="H28" s="39" t="s">
        <v>38</v>
      </c>
      <c r="I28" s="46"/>
      <c r="J28" s="81"/>
      <c r="K28" s="47"/>
      <c r="L28" s="39">
        <v>1</v>
      </c>
      <c r="M28" s="40"/>
      <c r="N28" s="40"/>
      <c r="O28" s="41">
        <f t="shared" si="0"/>
        <v>-0.3</v>
      </c>
      <c r="P28" s="42" t="s">
        <v>35</v>
      </c>
      <c r="Q28" s="42" t="s">
        <v>36</v>
      </c>
      <c r="R28" s="42" t="s">
        <v>37</v>
      </c>
      <c r="S28" s="42"/>
      <c r="T28" s="47">
        <f t="shared" si="1"/>
        <v>0</v>
      </c>
      <c r="U28" s="47">
        <f t="shared" si="2"/>
        <v>0</v>
      </c>
      <c r="V28" s="91"/>
      <c r="W28" s="43">
        <f t="shared" si="3"/>
        <v>0</v>
      </c>
      <c r="X28" s="96">
        <f t="shared" si="4"/>
        <v>0</v>
      </c>
      <c r="Y28" s="44">
        <f t="shared" si="5"/>
        <v>1</v>
      </c>
      <c r="Z28" s="44">
        <f t="shared" si="6"/>
        <v>1</v>
      </c>
      <c r="AA28" s="41">
        <v>0.7</v>
      </c>
      <c r="AB28" s="41">
        <v>0.7</v>
      </c>
      <c r="AC28" s="41">
        <v>-0.3</v>
      </c>
      <c r="AD28" s="57">
        <v>1623</v>
      </c>
    </row>
    <row r="29" spans="3:30" x14ac:dyDescent="0.25">
      <c r="C29" s="86" t="s">
        <v>74</v>
      </c>
      <c r="D29" s="76" t="s">
        <v>42</v>
      </c>
      <c r="E29" s="1"/>
      <c r="F29" s="55" t="s">
        <v>855</v>
      </c>
      <c r="G29" s="38"/>
      <c r="H29" s="39" t="s">
        <v>38</v>
      </c>
      <c r="I29" s="46"/>
      <c r="J29" s="81"/>
      <c r="K29" s="47"/>
      <c r="L29" s="39">
        <v>1</v>
      </c>
      <c r="M29" s="40"/>
      <c r="N29" s="40"/>
      <c r="O29" s="41">
        <f t="shared" si="0"/>
        <v>-0.3</v>
      </c>
      <c r="P29" s="42" t="s">
        <v>35</v>
      </c>
      <c r="Q29" s="42" t="s">
        <v>36</v>
      </c>
      <c r="R29" s="42" t="s">
        <v>37</v>
      </c>
      <c r="S29" s="42"/>
      <c r="T29" s="47">
        <f t="shared" si="1"/>
        <v>0</v>
      </c>
      <c r="U29" s="47">
        <f t="shared" si="2"/>
        <v>0</v>
      </c>
      <c r="V29" s="91"/>
      <c r="W29" s="43">
        <f t="shared" si="3"/>
        <v>0</v>
      </c>
      <c r="X29" s="96">
        <f t="shared" si="4"/>
        <v>0</v>
      </c>
      <c r="Y29" s="44">
        <f t="shared" si="5"/>
        <v>1</v>
      </c>
      <c r="Z29" s="44">
        <f t="shared" si="6"/>
        <v>1</v>
      </c>
      <c r="AA29" s="41">
        <v>0.7</v>
      </c>
      <c r="AB29" s="41">
        <v>0.7</v>
      </c>
      <c r="AC29" s="41">
        <v>-0.3</v>
      </c>
      <c r="AD29" s="57">
        <v>1624</v>
      </c>
    </row>
    <row r="30" spans="3:30" x14ac:dyDescent="0.25">
      <c r="C30" s="86" t="s">
        <v>75</v>
      </c>
      <c r="D30" s="76" t="s">
        <v>42</v>
      </c>
      <c r="E30" s="1"/>
      <c r="F30" s="55" t="s">
        <v>856</v>
      </c>
      <c r="G30" s="38"/>
      <c r="H30" s="39" t="s">
        <v>38</v>
      </c>
      <c r="I30" s="46"/>
      <c r="J30" s="81"/>
      <c r="K30" s="47"/>
      <c r="L30" s="39">
        <v>1</v>
      </c>
      <c r="M30" s="40"/>
      <c r="N30" s="40"/>
      <c r="O30" s="41">
        <f t="shared" si="0"/>
        <v>-0.3</v>
      </c>
      <c r="P30" s="42" t="s">
        <v>35</v>
      </c>
      <c r="Q30" s="42" t="s">
        <v>36</v>
      </c>
      <c r="R30" s="42" t="s">
        <v>37</v>
      </c>
      <c r="S30" s="42"/>
      <c r="T30" s="47">
        <f t="shared" si="1"/>
        <v>0</v>
      </c>
      <c r="U30" s="47">
        <f t="shared" si="2"/>
        <v>0</v>
      </c>
      <c r="V30" s="91"/>
      <c r="W30" s="43">
        <f t="shared" si="3"/>
        <v>0</v>
      </c>
      <c r="X30" s="96">
        <f t="shared" si="4"/>
        <v>0</v>
      </c>
      <c r="Y30" s="44">
        <f t="shared" si="5"/>
        <v>1</v>
      </c>
      <c r="Z30" s="44">
        <f t="shared" si="6"/>
        <v>1</v>
      </c>
      <c r="AA30" s="41">
        <v>0.7</v>
      </c>
      <c r="AB30" s="41">
        <v>0.7</v>
      </c>
      <c r="AC30" s="41">
        <v>-0.3</v>
      </c>
      <c r="AD30" s="57">
        <v>1625</v>
      </c>
    </row>
    <row r="31" spans="3:30" x14ac:dyDescent="0.25">
      <c r="C31" s="86" t="s">
        <v>76</v>
      </c>
      <c r="D31" s="76" t="s">
        <v>42</v>
      </c>
      <c r="E31" s="1"/>
      <c r="F31" s="55" t="s">
        <v>857</v>
      </c>
      <c r="G31" s="38"/>
      <c r="H31" s="39" t="s">
        <v>38</v>
      </c>
      <c r="I31" s="46"/>
      <c r="J31" s="81"/>
      <c r="K31" s="47"/>
      <c r="L31" s="39">
        <v>1</v>
      </c>
      <c r="M31" s="40"/>
      <c r="N31" s="40"/>
      <c r="O31" s="41">
        <f t="shared" si="0"/>
        <v>-0.3</v>
      </c>
      <c r="P31" s="42" t="s">
        <v>35</v>
      </c>
      <c r="Q31" s="42" t="s">
        <v>36</v>
      </c>
      <c r="R31" s="42" t="s">
        <v>37</v>
      </c>
      <c r="S31" s="42"/>
      <c r="T31" s="47">
        <f t="shared" si="1"/>
        <v>0</v>
      </c>
      <c r="U31" s="47">
        <f t="shared" si="2"/>
        <v>0</v>
      </c>
      <c r="V31" s="91"/>
      <c r="W31" s="43">
        <f t="shared" si="3"/>
        <v>0</v>
      </c>
      <c r="X31" s="96">
        <f t="shared" si="4"/>
        <v>0</v>
      </c>
      <c r="Y31" s="44">
        <f t="shared" si="5"/>
        <v>1</v>
      </c>
      <c r="Z31" s="44">
        <f t="shared" si="6"/>
        <v>1</v>
      </c>
      <c r="AA31" s="41">
        <v>0.7</v>
      </c>
      <c r="AB31" s="41">
        <v>0.7</v>
      </c>
      <c r="AC31" s="41">
        <v>-0.3</v>
      </c>
      <c r="AD31" s="57">
        <v>1626</v>
      </c>
    </row>
    <row r="32" spans="3:30" x14ac:dyDescent="0.25">
      <c r="C32" s="86" t="s">
        <v>77</v>
      </c>
      <c r="D32" s="76" t="s">
        <v>42</v>
      </c>
      <c r="E32" s="1"/>
      <c r="F32" s="55" t="s">
        <v>858</v>
      </c>
      <c r="G32" s="38"/>
      <c r="H32" s="39" t="s">
        <v>38</v>
      </c>
      <c r="I32" s="46"/>
      <c r="J32" s="81"/>
      <c r="K32" s="47"/>
      <c r="L32" s="39">
        <v>1</v>
      </c>
      <c r="M32" s="40"/>
      <c r="N32" s="40"/>
      <c r="O32" s="41">
        <f t="shared" si="0"/>
        <v>-0.3</v>
      </c>
      <c r="P32" s="42" t="s">
        <v>35</v>
      </c>
      <c r="Q32" s="42" t="s">
        <v>36</v>
      </c>
      <c r="R32" s="42" t="s">
        <v>37</v>
      </c>
      <c r="S32" s="42"/>
      <c r="T32" s="47">
        <f t="shared" si="1"/>
        <v>0</v>
      </c>
      <c r="U32" s="47">
        <f t="shared" si="2"/>
        <v>0</v>
      </c>
      <c r="V32" s="91"/>
      <c r="W32" s="43">
        <f t="shared" si="3"/>
        <v>0</v>
      </c>
      <c r="X32" s="96">
        <f t="shared" si="4"/>
        <v>0</v>
      </c>
      <c r="Y32" s="44">
        <f t="shared" si="5"/>
        <v>1</v>
      </c>
      <c r="Z32" s="44">
        <f t="shared" si="6"/>
        <v>1</v>
      </c>
      <c r="AA32" s="41">
        <v>0.7</v>
      </c>
      <c r="AB32" s="41">
        <v>0.7</v>
      </c>
      <c r="AC32" s="41">
        <v>-0.3</v>
      </c>
      <c r="AD32" s="57">
        <v>1627</v>
      </c>
    </row>
    <row r="33" spans="3:30" x14ac:dyDescent="0.25">
      <c r="C33" s="86" t="s">
        <v>78</v>
      </c>
      <c r="D33" s="76" t="s">
        <v>42</v>
      </c>
      <c r="E33" s="1"/>
      <c r="F33" s="55" t="s">
        <v>859</v>
      </c>
      <c r="G33" s="38"/>
      <c r="H33" s="39" t="s">
        <v>38</v>
      </c>
      <c r="I33" s="46"/>
      <c r="J33" s="81"/>
      <c r="K33" s="47"/>
      <c r="L33" s="39">
        <v>1</v>
      </c>
      <c r="M33" s="40"/>
      <c r="N33" s="40"/>
      <c r="O33" s="41">
        <f t="shared" si="0"/>
        <v>-0.3</v>
      </c>
      <c r="P33" s="42" t="s">
        <v>35</v>
      </c>
      <c r="Q33" s="42" t="s">
        <v>36</v>
      </c>
      <c r="R33" s="42" t="s">
        <v>37</v>
      </c>
      <c r="S33" s="42"/>
      <c r="T33" s="47">
        <f t="shared" si="1"/>
        <v>0</v>
      </c>
      <c r="U33" s="47">
        <f t="shared" si="2"/>
        <v>0</v>
      </c>
      <c r="V33" s="91"/>
      <c r="W33" s="43">
        <f t="shared" si="3"/>
        <v>0</v>
      </c>
      <c r="X33" s="96">
        <f t="shared" si="4"/>
        <v>0</v>
      </c>
      <c r="Y33" s="44">
        <f t="shared" si="5"/>
        <v>1</v>
      </c>
      <c r="Z33" s="44">
        <f t="shared" si="6"/>
        <v>1</v>
      </c>
      <c r="AA33" s="41">
        <v>0.7</v>
      </c>
      <c r="AB33" s="41">
        <v>0.7</v>
      </c>
      <c r="AC33" s="41">
        <v>-0.3</v>
      </c>
      <c r="AD33" s="57">
        <v>1628</v>
      </c>
    </row>
    <row r="34" spans="3:30" x14ac:dyDescent="0.25">
      <c r="C34" s="86" t="s">
        <v>79</v>
      </c>
      <c r="D34" s="76" t="s">
        <v>42</v>
      </c>
      <c r="E34" s="1"/>
      <c r="F34" s="55" t="s">
        <v>860</v>
      </c>
      <c r="G34" s="38"/>
      <c r="H34" s="39" t="s">
        <v>38</v>
      </c>
      <c r="I34" s="46"/>
      <c r="J34" s="81"/>
      <c r="K34" s="47"/>
      <c r="L34" s="39">
        <v>1</v>
      </c>
      <c r="M34" s="40"/>
      <c r="N34" s="40"/>
      <c r="O34" s="41">
        <f t="shared" si="0"/>
        <v>-0.3</v>
      </c>
      <c r="P34" s="42" t="s">
        <v>35</v>
      </c>
      <c r="Q34" s="42" t="s">
        <v>36</v>
      </c>
      <c r="R34" s="42" t="s">
        <v>37</v>
      </c>
      <c r="S34" s="42"/>
      <c r="T34" s="47">
        <f t="shared" si="1"/>
        <v>0</v>
      </c>
      <c r="U34" s="47">
        <f t="shared" si="2"/>
        <v>0</v>
      </c>
      <c r="V34" s="91"/>
      <c r="W34" s="43">
        <f t="shared" si="3"/>
        <v>0</v>
      </c>
      <c r="X34" s="96">
        <f t="shared" si="4"/>
        <v>0</v>
      </c>
      <c r="Y34" s="44">
        <f t="shared" si="5"/>
        <v>1</v>
      </c>
      <c r="Z34" s="44">
        <f t="shared" si="6"/>
        <v>1</v>
      </c>
      <c r="AA34" s="41">
        <v>0.7</v>
      </c>
      <c r="AB34" s="41">
        <v>0.7</v>
      </c>
      <c r="AC34" s="41">
        <v>-0.3</v>
      </c>
      <c r="AD34" s="57">
        <v>1629</v>
      </c>
    </row>
    <row r="35" spans="3:30" x14ac:dyDescent="0.25">
      <c r="C35" s="86" t="s">
        <v>80</v>
      </c>
      <c r="D35" s="76" t="s">
        <v>42</v>
      </c>
      <c r="E35" s="1"/>
      <c r="F35" s="55" t="s">
        <v>861</v>
      </c>
      <c r="G35" s="38"/>
      <c r="H35" s="39" t="s">
        <v>38</v>
      </c>
      <c r="I35" s="46"/>
      <c r="J35" s="81"/>
      <c r="K35" s="47"/>
      <c r="L35" s="39">
        <v>1</v>
      </c>
      <c r="M35" s="40"/>
      <c r="N35" s="40"/>
      <c r="O35" s="41">
        <f t="shared" si="0"/>
        <v>-0.3</v>
      </c>
      <c r="P35" s="42" t="s">
        <v>35</v>
      </c>
      <c r="Q35" s="42" t="s">
        <v>36</v>
      </c>
      <c r="R35" s="42" t="s">
        <v>37</v>
      </c>
      <c r="S35" s="42"/>
      <c r="T35" s="47">
        <f t="shared" si="1"/>
        <v>0</v>
      </c>
      <c r="U35" s="47">
        <f t="shared" si="2"/>
        <v>0</v>
      </c>
      <c r="V35" s="91"/>
      <c r="W35" s="43">
        <f t="shared" si="3"/>
        <v>0</v>
      </c>
      <c r="X35" s="96">
        <f t="shared" si="4"/>
        <v>0</v>
      </c>
      <c r="Y35" s="44">
        <f t="shared" si="5"/>
        <v>1</v>
      </c>
      <c r="Z35" s="44">
        <f t="shared" si="6"/>
        <v>1</v>
      </c>
      <c r="AA35" s="41">
        <v>0.7</v>
      </c>
      <c r="AB35" s="41">
        <v>0.7</v>
      </c>
      <c r="AC35" s="41">
        <v>-0.3</v>
      </c>
      <c r="AD35" s="57">
        <v>1630</v>
      </c>
    </row>
    <row r="36" spans="3:30" x14ac:dyDescent="0.25">
      <c r="C36" s="86" t="s">
        <v>81</v>
      </c>
      <c r="D36" s="76" t="s">
        <v>42</v>
      </c>
      <c r="E36" s="1"/>
      <c r="F36" s="55" t="s">
        <v>862</v>
      </c>
      <c r="G36" s="38"/>
      <c r="H36" s="39" t="s">
        <v>38</v>
      </c>
      <c r="I36" s="46"/>
      <c r="J36" s="81"/>
      <c r="K36" s="47"/>
      <c r="L36" s="39">
        <v>1</v>
      </c>
      <c r="M36" s="40"/>
      <c r="N36" s="40"/>
      <c r="O36" s="41">
        <f t="shared" si="0"/>
        <v>-0.3</v>
      </c>
      <c r="P36" s="42" t="s">
        <v>35</v>
      </c>
      <c r="Q36" s="42" t="s">
        <v>36</v>
      </c>
      <c r="R36" s="42" t="s">
        <v>37</v>
      </c>
      <c r="S36" s="42"/>
      <c r="T36" s="47">
        <f t="shared" si="1"/>
        <v>0</v>
      </c>
      <c r="U36" s="47">
        <f t="shared" si="2"/>
        <v>0</v>
      </c>
      <c r="V36" s="91"/>
      <c r="W36" s="43">
        <f t="shared" si="3"/>
        <v>0</v>
      </c>
      <c r="X36" s="96">
        <f t="shared" si="4"/>
        <v>0</v>
      </c>
      <c r="Y36" s="44">
        <f t="shared" si="5"/>
        <v>1</v>
      </c>
      <c r="Z36" s="44">
        <f t="shared" si="6"/>
        <v>1</v>
      </c>
      <c r="AA36" s="41">
        <v>0.7</v>
      </c>
      <c r="AB36" s="41">
        <v>0.7</v>
      </c>
      <c r="AC36" s="41">
        <v>-0.3</v>
      </c>
      <c r="AD36" s="57">
        <v>1631</v>
      </c>
    </row>
    <row r="37" spans="3:30" x14ac:dyDescent="0.25">
      <c r="C37" s="86" t="s">
        <v>82</v>
      </c>
      <c r="D37" s="76" t="s">
        <v>42</v>
      </c>
      <c r="E37" s="1"/>
      <c r="F37" s="55" t="s">
        <v>863</v>
      </c>
      <c r="G37" s="38"/>
      <c r="H37" s="39" t="s">
        <v>38</v>
      </c>
      <c r="I37" s="46"/>
      <c r="J37" s="81"/>
      <c r="K37" s="47"/>
      <c r="L37" s="39">
        <v>1</v>
      </c>
      <c r="M37" s="40"/>
      <c r="N37" s="40"/>
      <c r="O37" s="41">
        <f t="shared" si="0"/>
        <v>-0.3</v>
      </c>
      <c r="P37" s="42" t="s">
        <v>35</v>
      </c>
      <c r="Q37" s="42" t="s">
        <v>36</v>
      </c>
      <c r="R37" s="42" t="s">
        <v>37</v>
      </c>
      <c r="S37" s="42"/>
      <c r="T37" s="47">
        <f t="shared" si="1"/>
        <v>0</v>
      </c>
      <c r="U37" s="47">
        <f t="shared" si="2"/>
        <v>0</v>
      </c>
      <c r="V37" s="91"/>
      <c r="W37" s="43">
        <f t="shared" si="3"/>
        <v>0</v>
      </c>
      <c r="X37" s="96">
        <f t="shared" si="4"/>
        <v>0</v>
      </c>
      <c r="Y37" s="44">
        <f t="shared" si="5"/>
        <v>1</v>
      </c>
      <c r="Z37" s="44">
        <f t="shared" si="6"/>
        <v>1</v>
      </c>
      <c r="AA37" s="41">
        <v>0.7</v>
      </c>
      <c r="AB37" s="41">
        <v>0.7</v>
      </c>
      <c r="AC37" s="41">
        <v>-0.3</v>
      </c>
      <c r="AD37" s="57">
        <v>1632</v>
      </c>
    </row>
    <row r="38" spans="3:30" x14ac:dyDescent="0.25">
      <c r="C38" s="86" t="s">
        <v>83</v>
      </c>
      <c r="D38" s="76" t="s">
        <v>42</v>
      </c>
      <c r="E38" s="1"/>
      <c r="F38" s="55" t="s">
        <v>864</v>
      </c>
      <c r="G38" s="38"/>
      <c r="H38" s="39" t="s">
        <v>38</v>
      </c>
      <c r="I38" s="46"/>
      <c r="J38" s="81"/>
      <c r="K38" s="47"/>
      <c r="L38" s="39">
        <v>1</v>
      </c>
      <c r="M38" s="40"/>
      <c r="N38" s="40"/>
      <c r="O38" s="41">
        <f t="shared" si="0"/>
        <v>-0.3</v>
      </c>
      <c r="P38" s="42" t="s">
        <v>35</v>
      </c>
      <c r="Q38" s="42" t="s">
        <v>36</v>
      </c>
      <c r="R38" s="42" t="s">
        <v>37</v>
      </c>
      <c r="S38" s="42"/>
      <c r="T38" s="47">
        <f t="shared" si="1"/>
        <v>0</v>
      </c>
      <c r="U38" s="47">
        <f t="shared" si="2"/>
        <v>0</v>
      </c>
      <c r="V38" s="91"/>
      <c r="W38" s="43">
        <f t="shared" si="3"/>
        <v>0</v>
      </c>
      <c r="X38" s="96">
        <f t="shared" si="4"/>
        <v>0</v>
      </c>
      <c r="Y38" s="44">
        <f t="shared" si="5"/>
        <v>1</v>
      </c>
      <c r="Z38" s="44">
        <f t="shared" si="6"/>
        <v>1</v>
      </c>
      <c r="AA38" s="41">
        <v>0.7</v>
      </c>
      <c r="AB38" s="41">
        <v>0.7</v>
      </c>
      <c r="AC38" s="41">
        <v>-0.3</v>
      </c>
      <c r="AD38" s="57">
        <v>1633</v>
      </c>
    </row>
    <row r="39" spans="3:30" x14ac:dyDescent="0.25">
      <c r="J39" s="85"/>
      <c r="W39" s="84"/>
    </row>
    <row r="40" spans="3:30" x14ac:dyDescent="0.25">
      <c r="J40" s="85"/>
      <c r="W40" s="84"/>
    </row>
    <row r="41" spans="3:30" x14ac:dyDescent="0.25">
      <c r="J41" s="85"/>
      <c r="W41" s="84"/>
    </row>
    <row r="42" spans="3:30" x14ac:dyDescent="0.25">
      <c r="J42" s="85"/>
      <c r="W42" s="84"/>
    </row>
    <row r="43" spans="3:30" x14ac:dyDescent="0.25">
      <c r="J43" s="85"/>
      <c r="W43" s="84"/>
    </row>
    <row r="44" spans="3:30" x14ac:dyDescent="0.25">
      <c r="J44" s="85"/>
      <c r="W44" s="84"/>
    </row>
    <row r="45" spans="3:30" x14ac:dyDescent="0.25">
      <c r="J45" s="85"/>
      <c r="W45" s="84"/>
    </row>
    <row r="46" spans="3:30" x14ac:dyDescent="0.25">
      <c r="J46" s="85"/>
      <c r="W46" s="84"/>
    </row>
    <row r="47" spans="3:30" x14ac:dyDescent="0.25">
      <c r="J47" s="85"/>
      <c r="W47" s="84"/>
    </row>
    <row r="48" spans="3:30" x14ac:dyDescent="0.25">
      <c r="J48" s="85"/>
      <c r="W48" s="84"/>
    </row>
    <row r="49" spans="10:23" x14ac:dyDescent="0.25">
      <c r="J49" s="85"/>
      <c r="W49" s="84"/>
    </row>
    <row r="50" spans="10:23" x14ac:dyDescent="0.25">
      <c r="J50" s="85"/>
      <c r="W50" s="84"/>
    </row>
    <row r="51" spans="10:23" x14ac:dyDescent="0.25">
      <c r="J51" s="85"/>
      <c r="W51" s="84"/>
    </row>
    <row r="52" spans="10:23" x14ac:dyDescent="0.25">
      <c r="J52" s="85"/>
      <c r="W52" s="84"/>
    </row>
    <row r="53" spans="10:23" x14ac:dyDescent="0.25">
      <c r="J53" s="85"/>
      <c r="W53" s="84"/>
    </row>
    <row r="54" spans="10:23" x14ac:dyDescent="0.25">
      <c r="J54" s="85"/>
      <c r="W54" s="84"/>
    </row>
    <row r="55" spans="10:23" x14ac:dyDescent="0.25">
      <c r="J55" s="85"/>
      <c r="W55" s="84"/>
    </row>
    <row r="56" spans="10:23" x14ac:dyDescent="0.25">
      <c r="J56" s="85"/>
      <c r="W56" s="84"/>
    </row>
    <row r="57" spans="10:23" x14ac:dyDescent="0.25">
      <c r="J57" s="85"/>
      <c r="W57" s="84"/>
    </row>
    <row r="58" spans="10:23" x14ac:dyDescent="0.25">
      <c r="J58" s="85"/>
      <c r="W58" s="84"/>
    </row>
    <row r="59" spans="10:23" x14ac:dyDescent="0.25">
      <c r="J59" s="85"/>
      <c r="W59" s="84"/>
    </row>
    <row r="60" spans="10:23" x14ac:dyDescent="0.25">
      <c r="J60" s="85"/>
      <c r="W60" s="84"/>
    </row>
    <row r="61" spans="10:23" x14ac:dyDescent="0.25">
      <c r="J61" s="85"/>
      <c r="W61" s="84"/>
    </row>
    <row r="62" spans="10:23" x14ac:dyDescent="0.25">
      <c r="J62" s="85"/>
      <c r="W62" s="84"/>
    </row>
    <row r="63" spans="10:23" x14ac:dyDescent="0.25">
      <c r="J63" s="85"/>
      <c r="W63" s="84"/>
    </row>
    <row r="64" spans="10:23" x14ac:dyDescent="0.25">
      <c r="J64" s="85"/>
      <c r="W64" s="84"/>
    </row>
    <row r="65" spans="10:23" x14ac:dyDescent="0.25">
      <c r="J65" s="85"/>
      <c r="W65" s="84"/>
    </row>
    <row r="66" spans="10:23" x14ac:dyDescent="0.25">
      <c r="J66" s="85"/>
      <c r="W66" s="84"/>
    </row>
    <row r="67" spans="10:23" x14ac:dyDescent="0.25">
      <c r="J67" s="85"/>
      <c r="W67" s="84"/>
    </row>
    <row r="68" spans="10:23" x14ac:dyDescent="0.25">
      <c r="J68" s="85"/>
      <c r="W68" s="84"/>
    </row>
    <row r="69" spans="10:23" x14ac:dyDescent="0.25">
      <c r="J69" s="85"/>
      <c r="W69" s="84"/>
    </row>
    <row r="70" spans="10:23" x14ac:dyDescent="0.25">
      <c r="J70" s="85"/>
      <c r="W70" s="84"/>
    </row>
    <row r="71" spans="10:23" x14ac:dyDescent="0.25">
      <c r="J71" s="85"/>
      <c r="W71" s="84"/>
    </row>
    <row r="72" spans="10:23" x14ac:dyDescent="0.25">
      <c r="J72" s="85"/>
      <c r="W72" s="84"/>
    </row>
    <row r="73" spans="10:23" x14ac:dyDescent="0.25">
      <c r="J73" s="85"/>
      <c r="W73" s="84"/>
    </row>
    <row r="74" spans="10:23" x14ac:dyDescent="0.25">
      <c r="J74" s="85"/>
      <c r="W74" s="84"/>
    </row>
    <row r="75" spans="10:23" x14ac:dyDescent="0.25">
      <c r="J75" s="85"/>
      <c r="W75" s="84"/>
    </row>
    <row r="76" spans="10:23" x14ac:dyDescent="0.25">
      <c r="J76" s="85"/>
      <c r="W76" s="84"/>
    </row>
    <row r="77" spans="10:23" x14ac:dyDescent="0.25">
      <c r="J77" s="85"/>
      <c r="W77" s="84"/>
    </row>
    <row r="78" spans="10:23" x14ac:dyDescent="0.25">
      <c r="J78" s="85"/>
      <c r="W78" s="84"/>
    </row>
    <row r="79" spans="10:23" x14ac:dyDescent="0.25">
      <c r="J79" s="85"/>
      <c r="W79" s="84"/>
    </row>
    <row r="80" spans="10:23" x14ac:dyDescent="0.25">
      <c r="J80" s="85"/>
      <c r="W80" s="84"/>
    </row>
    <row r="81" spans="10:23" x14ac:dyDescent="0.25">
      <c r="J81" s="85"/>
      <c r="W81" s="84"/>
    </row>
    <row r="82" spans="10:23" x14ac:dyDescent="0.25">
      <c r="J82" s="85"/>
      <c r="W82" s="84"/>
    </row>
    <row r="83" spans="10:23" x14ac:dyDescent="0.25">
      <c r="J83" s="85"/>
      <c r="W83" s="84"/>
    </row>
    <row r="84" spans="10:23" x14ac:dyDescent="0.25">
      <c r="J84" s="85"/>
      <c r="W84" s="84"/>
    </row>
    <row r="85" spans="10:23" x14ac:dyDescent="0.25">
      <c r="J85" s="85"/>
      <c r="W85" s="84"/>
    </row>
    <row r="86" spans="10:23" x14ac:dyDescent="0.25">
      <c r="J86" s="85"/>
      <c r="W86" s="84"/>
    </row>
    <row r="87" spans="10:23" x14ac:dyDescent="0.25">
      <c r="J87" s="85"/>
      <c r="W87" s="84"/>
    </row>
    <row r="88" spans="10:23" x14ac:dyDescent="0.25">
      <c r="J88" s="85"/>
      <c r="W88" s="84"/>
    </row>
    <row r="89" spans="10:23" x14ac:dyDescent="0.25">
      <c r="J89" s="85"/>
      <c r="W89" s="84"/>
    </row>
    <row r="90" spans="10:23" x14ac:dyDescent="0.25">
      <c r="J90" s="85"/>
      <c r="W90" s="84"/>
    </row>
    <row r="91" spans="10:23" x14ac:dyDescent="0.25">
      <c r="J91" s="85"/>
      <c r="W91" s="84"/>
    </row>
    <row r="92" spans="10:23" x14ac:dyDescent="0.25">
      <c r="J92" s="85"/>
      <c r="W92" s="84"/>
    </row>
    <row r="93" spans="10:23" x14ac:dyDescent="0.25">
      <c r="J93" s="85"/>
      <c r="W93" s="84"/>
    </row>
    <row r="94" spans="10:23" x14ac:dyDescent="0.25">
      <c r="J94" s="85"/>
      <c r="W94" s="84"/>
    </row>
    <row r="95" spans="10:23" x14ac:dyDescent="0.25">
      <c r="J95" s="85"/>
      <c r="W95" s="84"/>
    </row>
    <row r="96" spans="10:23" x14ac:dyDescent="0.25">
      <c r="J96" s="85"/>
      <c r="W96" s="84"/>
    </row>
    <row r="97" spans="10:23" x14ac:dyDescent="0.25">
      <c r="J97" s="85"/>
      <c r="W97" s="84"/>
    </row>
    <row r="98" spans="10:23" x14ac:dyDescent="0.25">
      <c r="J98" s="85"/>
      <c r="W98" s="84"/>
    </row>
    <row r="99" spans="10:23" x14ac:dyDescent="0.25">
      <c r="J99" s="85"/>
      <c r="W99" s="84"/>
    </row>
    <row r="100" spans="10:23" x14ac:dyDescent="0.25">
      <c r="J100" s="85"/>
      <c r="W100" s="84"/>
    </row>
    <row r="101" spans="10:23" x14ac:dyDescent="0.25">
      <c r="J101" s="85"/>
      <c r="W101" s="84"/>
    </row>
    <row r="102" spans="10:23" x14ac:dyDescent="0.25">
      <c r="J102" s="85"/>
      <c r="W102" s="84"/>
    </row>
    <row r="103" spans="10:23" x14ac:dyDescent="0.25">
      <c r="J103" s="85"/>
      <c r="W103" s="84"/>
    </row>
    <row r="104" spans="10:23" x14ac:dyDescent="0.25">
      <c r="J104" s="85"/>
      <c r="W104" s="84"/>
    </row>
    <row r="105" spans="10:23" x14ac:dyDescent="0.25">
      <c r="J105" s="85"/>
      <c r="W105" s="84"/>
    </row>
    <row r="106" spans="10:23" x14ac:dyDescent="0.25">
      <c r="J106" s="85"/>
      <c r="W106" s="84"/>
    </row>
    <row r="107" spans="10:23" x14ac:dyDescent="0.25">
      <c r="J107" s="85"/>
      <c r="W107" s="84"/>
    </row>
    <row r="108" spans="10:23" x14ac:dyDescent="0.25">
      <c r="J108" s="85"/>
      <c r="W108" s="84"/>
    </row>
    <row r="109" spans="10:23" x14ac:dyDescent="0.25">
      <c r="J109" s="85"/>
      <c r="W109" s="84"/>
    </row>
    <row r="110" spans="10:23" x14ac:dyDescent="0.25">
      <c r="J110" s="85"/>
      <c r="W110" s="84"/>
    </row>
    <row r="111" spans="10:23" x14ac:dyDescent="0.25">
      <c r="J111" s="85"/>
      <c r="W111" s="84"/>
    </row>
    <row r="112" spans="10:23" x14ac:dyDescent="0.25">
      <c r="W112" s="84"/>
    </row>
    <row r="113" spans="23:23" x14ac:dyDescent="0.25">
      <c r="W113" s="84"/>
    </row>
    <row r="114" spans="23:23" x14ac:dyDescent="0.25">
      <c r="W114" s="84"/>
    </row>
    <row r="115" spans="23:23" x14ac:dyDescent="0.25">
      <c r="W115" s="84"/>
    </row>
    <row r="116" spans="23:23" x14ac:dyDescent="0.25">
      <c r="W116" s="84"/>
    </row>
    <row r="117" spans="23:23" x14ac:dyDescent="0.25">
      <c r="W117" s="84"/>
    </row>
  </sheetData>
  <autoFilter ref="A4:AW5"/>
  <customSheetViews>
    <customSheetView guid="{2A6FAAE2-4A87-4E67-A4AB-82AEFA0F28B8}" scale="93" showAutoFilter="1" state="hidden">
      <pane xSplit="9" ySplit="4" topLeftCell="J5" activePane="bottomRight" state="frozen"/>
      <selection pane="bottomRight" activeCell="M421" activeCellId="2" sqref="F421:G465 K421:K465 M421:N465"/>
      <pageMargins left="0.7" right="0.7" top="0.75" bottom="0.75" header="0.3" footer="0.3"/>
      <pageSetup paperSize="9" orientation="landscape" r:id="rId1"/>
      <autoFilter ref="B1:AX1"/>
    </customSheetView>
  </customSheetViews>
  <mergeCells count="1">
    <mergeCell ref="M3:N3"/>
  </mergeCells>
  <phoneticPr fontId="8" type="noConversion"/>
  <pageMargins left="0.7" right="0.7" top="0.75" bottom="0.75" header="0.3" footer="0.3"/>
  <pageSetup paperSize="9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W117"/>
  <sheetViews>
    <sheetView zoomScale="110" zoomScaleNormal="110" workbookViewId="0">
      <pane xSplit="9" ySplit="4" topLeftCell="J5" activePane="bottomRight" state="frozen"/>
      <selection activeCell="M421" activeCellId="2" sqref="F421:G465 K421:K465 M421:N465"/>
      <selection pane="topRight" activeCell="M421" activeCellId="2" sqref="F421:G465 K421:K465 M421:N465"/>
      <selection pane="bottomLeft" activeCell="M421" activeCellId="2" sqref="F421:G465 K421:K465 M421:N465"/>
      <selection pane="bottomRight" activeCell="M421" activeCellId="2" sqref="F421:G465 K421:K465 M421:N465"/>
    </sheetView>
  </sheetViews>
  <sheetFormatPr defaultColWidth="8.75" defaultRowHeight="15.75" outlineLevelCol="1" x14ac:dyDescent="0.25"/>
  <cols>
    <col min="1" max="2" width="9.125" customWidth="1"/>
    <col min="3" max="3" width="5.125" customWidth="1"/>
    <col min="4" max="4" width="7" customWidth="1"/>
    <col min="5" max="5" width="8.625" style="56" customWidth="1"/>
    <col min="6" max="6" width="10.5" customWidth="1"/>
    <col min="7" max="7" width="19.5" style="78" customWidth="1"/>
    <col min="8" max="8" width="3.5" customWidth="1"/>
    <col min="9" max="9" width="15.5" customWidth="1"/>
    <col min="10" max="10" width="25.125" style="75" customWidth="1" collapsed="1"/>
    <col min="11" max="11" width="12.75" style="60" customWidth="1"/>
    <col min="12" max="12" width="5.75" customWidth="1" outlineLevel="1"/>
    <col min="13" max="14" width="9" customWidth="1" outlineLevel="1"/>
    <col min="15" max="15" width="10.375" customWidth="1" outlineLevel="1"/>
    <col min="16" max="18" width="8.75" customWidth="1" outlineLevel="1"/>
    <col min="19" max="19" width="10.625" customWidth="1"/>
    <col min="20" max="20" width="10" customWidth="1" outlineLevel="1"/>
    <col min="21" max="21" width="9.25" customWidth="1"/>
    <col min="22" max="22" width="8.75" customWidth="1"/>
    <col min="23" max="23" width="10.125" style="79" customWidth="1"/>
    <col min="24" max="25" width="8.75" customWidth="1"/>
    <col min="26" max="29" width="9" customWidth="1"/>
    <col min="30" max="30" width="8.75" style="83"/>
  </cols>
  <sheetData>
    <row r="1" spans="1:49" s="11" customFormat="1" ht="18" customHeight="1" x14ac:dyDescent="0.25">
      <c r="A1" s="79" t="s">
        <v>45</v>
      </c>
      <c r="B1" s="79"/>
      <c r="C1" s="2" t="s">
        <v>39</v>
      </c>
      <c r="D1" s="50"/>
      <c r="E1" s="56"/>
      <c r="F1" s="3"/>
      <c r="G1" s="3"/>
      <c r="H1" s="4"/>
      <c r="I1" s="5"/>
      <c r="J1" s="71"/>
      <c r="K1" s="71"/>
      <c r="L1" s="6"/>
      <c r="M1" s="6"/>
      <c r="N1" s="49"/>
      <c r="O1" s="8"/>
      <c r="P1" s="8"/>
      <c r="Q1" s="7"/>
      <c r="R1" s="7"/>
      <c r="S1" s="80"/>
      <c r="T1" s="9"/>
      <c r="U1" s="10"/>
      <c r="V1" s="87"/>
      <c r="X1" s="92"/>
      <c r="Y1" s="8"/>
      <c r="Z1" s="8"/>
      <c r="AA1" s="8"/>
      <c r="AB1" s="8"/>
      <c r="AC1" s="8"/>
      <c r="AD1" s="82"/>
      <c r="AU1" s="12"/>
      <c r="AV1" s="12"/>
      <c r="AW1" s="12"/>
    </row>
    <row r="2" spans="1:49" s="25" customFormat="1" ht="12.75" customHeight="1" x14ac:dyDescent="0.25">
      <c r="C2" s="13"/>
      <c r="D2" s="51"/>
      <c r="E2" s="14"/>
      <c r="F2" s="53"/>
      <c r="G2" s="15"/>
      <c r="H2" s="48"/>
      <c r="I2" s="16"/>
      <c r="J2" s="72"/>
      <c r="K2" s="58"/>
      <c r="L2" s="17"/>
      <c r="M2" s="18"/>
      <c r="N2" s="19"/>
      <c r="O2" s="20"/>
      <c r="P2" s="19"/>
      <c r="Q2" s="21" t="s">
        <v>0</v>
      </c>
      <c r="R2" s="22"/>
      <c r="S2" s="23"/>
      <c r="T2" s="24" t="s">
        <v>1</v>
      </c>
      <c r="U2" s="23"/>
      <c r="V2" s="88"/>
      <c r="W2" s="4"/>
      <c r="X2" s="93"/>
      <c r="Y2" s="7"/>
      <c r="Z2" s="7"/>
      <c r="AA2" s="8"/>
      <c r="AB2" s="8"/>
      <c r="AC2" s="8"/>
      <c r="AD2" s="82"/>
      <c r="AU2" s="26"/>
      <c r="AV2" s="26"/>
      <c r="AW2" s="26"/>
    </row>
    <row r="3" spans="1:49" s="70" customFormat="1" ht="21.2" customHeight="1" x14ac:dyDescent="0.2">
      <c r="C3" s="61" t="s">
        <v>49</v>
      </c>
      <c r="D3" s="61" t="s">
        <v>40</v>
      </c>
      <c r="E3" s="62" t="s">
        <v>2</v>
      </c>
      <c r="F3" s="63" t="s">
        <v>3</v>
      </c>
      <c r="G3" s="64" t="s">
        <v>4</v>
      </c>
      <c r="H3" s="21" t="s">
        <v>5</v>
      </c>
      <c r="I3" s="65" t="s">
        <v>6</v>
      </c>
      <c r="J3" s="73" t="s">
        <v>7</v>
      </c>
      <c r="K3" s="66" t="s">
        <v>8</v>
      </c>
      <c r="L3" s="21" t="s">
        <v>9</v>
      </c>
      <c r="M3" s="202" t="s">
        <v>6</v>
      </c>
      <c r="N3" s="203"/>
      <c r="O3" s="21" t="s">
        <v>10</v>
      </c>
      <c r="P3" s="21" t="s">
        <v>11</v>
      </c>
      <c r="Q3" s="21" t="s">
        <v>12</v>
      </c>
      <c r="R3" s="21" t="s">
        <v>13</v>
      </c>
      <c r="S3" s="21" t="s">
        <v>14</v>
      </c>
      <c r="T3" s="66" t="s">
        <v>15</v>
      </c>
      <c r="U3" s="21" t="s">
        <v>16</v>
      </c>
      <c r="V3" s="89" t="s">
        <v>17</v>
      </c>
      <c r="W3" s="67"/>
      <c r="X3" s="94"/>
      <c r="Y3" s="68"/>
      <c r="Z3" s="68"/>
      <c r="AA3" s="68"/>
      <c r="AB3" s="68"/>
      <c r="AC3" s="68"/>
      <c r="AD3" s="69" t="s">
        <v>85</v>
      </c>
    </row>
    <row r="4" spans="1:49" s="36" customFormat="1" ht="13.7" customHeight="1" x14ac:dyDescent="0.25">
      <c r="C4" s="27" t="s">
        <v>18</v>
      </c>
      <c r="D4" s="52"/>
      <c r="E4" s="28" t="s">
        <v>19</v>
      </c>
      <c r="F4" s="54" t="s">
        <v>20</v>
      </c>
      <c r="G4" s="30" t="s">
        <v>21</v>
      </c>
      <c r="H4" s="29" t="s">
        <v>22</v>
      </c>
      <c r="I4" s="31" t="s">
        <v>23</v>
      </c>
      <c r="J4" s="74" t="s">
        <v>24</v>
      </c>
      <c r="K4" s="59" t="s">
        <v>25</v>
      </c>
      <c r="L4" s="29" t="s">
        <v>26</v>
      </c>
      <c r="M4" s="29" t="s">
        <v>23</v>
      </c>
      <c r="N4" s="29"/>
      <c r="O4" s="29" t="s">
        <v>27</v>
      </c>
      <c r="P4" s="29" t="s">
        <v>28</v>
      </c>
      <c r="Q4" s="29" t="s">
        <v>29</v>
      </c>
      <c r="R4" s="29" t="s">
        <v>30</v>
      </c>
      <c r="S4" s="32" t="s">
        <v>31</v>
      </c>
      <c r="T4" s="33" t="s">
        <v>32</v>
      </c>
      <c r="U4" s="29" t="s">
        <v>33</v>
      </c>
      <c r="V4" s="90" t="s">
        <v>34</v>
      </c>
      <c r="W4" s="34"/>
      <c r="X4" s="95"/>
      <c r="Y4" s="35"/>
      <c r="Z4" s="35"/>
      <c r="AA4" s="35"/>
      <c r="AB4" s="35"/>
      <c r="AC4" s="35"/>
      <c r="AD4" s="57"/>
      <c r="AU4" s="37"/>
      <c r="AV4" s="37"/>
      <c r="AW4" s="37"/>
    </row>
    <row r="5" spans="1:49" s="45" customFormat="1" x14ac:dyDescent="0.25">
      <c r="A5" s="77" t="str">
        <f>CONCATENATE("Дог. № ",F5," от ",I5,"; ",G5)</f>
        <v>Дог. № 1600/02-11 от 12/02/11-19/02/11; Малофеева Е.Н.</v>
      </c>
      <c r="B5" s="77" t="s">
        <v>94</v>
      </c>
      <c r="C5" s="86" t="s">
        <v>50</v>
      </c>
      <c r="D5" s="76" t="s">
        <v>42</v>
      </c>
      <c r="E5" s="1" t="s">
        <v>88</v>
      </c>
      <c r="F5" s="55" t="str">
        <f>CONCATENATE(AD5,$AD$3)</f>
        <v>1600/02-11</v>
      </c>
      <c r="G5" s="38" t="s">
        <v>89</v>
      </c>
      <c r="H5" s="39" t="s">
        <v>38</v>
      </c>
      <c r="I5" s="46" t="s">
        <v>90</v>
      </c>
      <c r="J5" s="81" t="s">
        <v>93</v>
      </c>
      <c r="K5" s="47">
        <v>36000</v>
      </c>
      <c r="L5" s="39">
        <v>1</v>
      </c>
      <c r="M5" s="40"/>
      <c r="N5" s="40"/>
      <c r="O5" s="41">
        <f>IF((Z5-Y5)&gt;1,AA5,IF((Z5-Y5)=1,AB5,AC5))</f>
        <v>-0.3</v>
      </c>
      <c r="P5" s="42" t="s">
        <v>35</v>
      </c>
      <c r="Q5" s="42" t="s">
        <v>36</v>
      </c>
      <c r="R5" s="42" t="s">
        <v>37</v>
      </c>
      <c r="S5" s="42" t="s">
        <v>86</v>
      </c>
      <c r="T5" s="47">
        <f>K5</f>
        <v>36000</v>
      </c>
      <c r="U5" s="47">
        <f>T5</f>
        <v>36000</v>
      </c>
      <c r="V5" s="91"/>
      <c r="W5" s="43">
        <f>DAY(M5)</f>
        <v>0</v>
      </c>
      <c r="X5" s="96">
        <f>DAY(N5)</f>
        <v>0</v>
      </c>
      <c r="Y5" s="44">
        <f>MONTH(M5)</f>
        <v>1</v>
      </c>
      <c r="Z5" s="44">
        <f>MONTH(N5)</f>
        <v>1</v>
      </c>
      <c r="AA5" s="41">
        <v>0.7</v>
      </c>
      <c r="AB5" s="41">
        <v>0.7</v>
      </c>
      <c r="AC5" s="41">
        <v>-0.3</v>
      </c>
      <c r="AD5" s="57">
        <v>1600</v>
      </c>
    </row>
    <row r="6" spans="1:49" s="45" customFormat="1" x14ac:dyDescent="0.25">
      <c r="A6" s="77" t="str">
        <f t="shared" ref="A6:A25" si="0">CONCATENATE("Дог. № ",F6," от ",I6,"; ",G6)</f>
        <v>Дог. № 1601/02-11 от 12/02/11-19/02/11; Башина И.Г.</v>
      </c>
      <c r="B6" s="77" t="s">
        <v>94</v>
      </c>
      <c r="C6" s="86" t="s">
        <v>51</v>
      </c>
      <c r="D6" s="76" t="s">
        <v>42</v>
      </c>
      <c r="E6" s="1" t="s">
        <v>88</v>
      </c>
      <c r="F6" s="55" t="str">
        <f>CONCATENATE(AD6,$AD$3)</f>
        <v>1601/02-11</v>
      </c>
      <c r="G6" s="38" t="s">
        <v>91</v>
      </c>
      <c r="H6" s="39" t="s">
        <v>38</v>
      </c>
      <c r="I6" s="46" t="s">
        <v>90</v>
      </c>
      <c r="J6" s="81" t="s">
        <v>93</v>
      </c>
      <c r="K6" s="47">
        <v>36000</v>
      </c>
      <c r="L6" s="39">
        <v>1</v>
      </c>
      <c r="M6" s="40"/>
      <c r="N6" s="40"/>
      <c r="O6" s="41">
        <f>IF((Z6-Y6)&gt;1,AA6,IF((Z6-Y6)=1,AB6,AC6))</f>
        <v>-0.3</v>
      </c>
      <c r="P6" s="42" t="s">
        <v>35</v>
      </c>
      <c r="Q6" s="42" t="s">
        <v>36</v>
      </c>
      <c r="R6" s="42" t="s">
        <v>37</v>
      </c>
      <c r="S6" s="42" t="s">
        <v>86</v>
      </c>
      <c r="T6" s="47">
        <f>K6</f>
        <v>36000</v>
      </c>
      <c r="U6" s="47">
        <f>T6</f>
        <v>36000</v>
      </c>
      <c r="V6" s="91"/>
      <c r="W6" s="43">
        <f>DAY(M6)</f>
        <v>0</v>
      </c>
      <c r="X6" s="96">
        <f>DAY(N6)</f>
        <v>0</v>
      </c>
      <c r="Y6" s="44">
        <f>MONTH(M6)</f>
        <v>1</v>
      </c>
      <c r="Z6" s="44">
        <f>MONTH(N6)</f>
        <v>1</v>
      </c>
      <c r="AA6" s="41">
        <v>0.7</v>
      </c>
      <c r="AB6" s="41">
        <v>0.7</v>
      </c>
      <c r="AC6" s="41">
        <v>-0.3</v>
      </c>
      <c r="AD6" s="57">
        <v>1601</v>
      </c>
    </row>
    <row r="7" spans="1:49" x14ac:dyDescent="0.25">
      <c r="A7" s="77" t="str">
        <f t="shared" si="0"/>
        <v>Дог. № 1602/02-11 от 12/02/11-19/02/11; Якушева И.В.</v>
      </c>
      <c r="B7" s="77" t="s">
        <v>94</v>
      </c>
      <c r="C7" s="86" t="s">
        <v>52</v>
      </c>
      <c r="D7" s="76" t="s">
        <v>42</v>
      </c>
      <c r="E7" s="1" t="s">
        <v>88</v>
      </c>
      <c r="F7" s="55" t="str">
        <f t="shared" ref="F7:F38" si="1">CONCATENATE(AD7,$AD$3)</f>
        <v>1602/02-11</v>
      </c>
      <c r="G7" s="38" t="s">
        <v>92</v>
      </c>
      <c r="H7" s="39" t="s">
        <v>38</v>
      </c>
      <c r="I7" s="46" t="s">
        <v>90</v>
      </c>
      <c r="J7" s="81" t="s">
        <v>93</v>
      </c>
      <c r="K7" s="47">
        <v>72000</v>
      </c>
      <c r="L7" s="39">
        <v>1</v>
      </c>
      <c r="M7" s="40"/>
      <c r="N7" s="40"/>
      <c r="O7" s="41">
        <f t="shared" ref="O7:O38" si="2">IF((Z7-Y7)&gt;1,AA7,IF((Z7-Y7)=1,AB7,AC7))</f>
        <v>-0.3</v>
      </c>
      <c r="P7" s="42" t="s">
        <v>35</v>
      </c>
      <c r="Q7" s="42" t="s">
        <v>36</v>
      </c>
      <c r="R7" s="42" t="s">
        <v>37</v>
      </c>
      <c r="S7" s="42" t="s">
        <v>86</v>
      </c>
      <c r="T7" s="47">
        <f t="shared" ref="T7:T38" si="3">K7</f>
        <v>72000</v>
      </c>
      <c r="U7" s="47">
        <f t="shared" ref="U7:U38" si="4">T7</f>
        <v>72000</v>
      </c>
      <c r="V7" s="91"/>
      <c r="W7" s="43">
        <f t="shared" ref="W7:X38" si="5">DAY(M7)</f>
        <v>0</v>
      </c>
      <c r="X7" s="96">
        <f t="shared" si="5"/>
        <v>0</v>
      </c>
      <c r="Y7" s="44">
        <f t="shared" ref="Y7:Z38" si="6">MONTH(M7)</f>
        <v>1</v>
      </c>
      <c r="Z7" s="44">
        <f t="shared" si="6"/>
        <v>1</v>
      </c>
      <c r="AA7" s="41">
        <v>0.7</v>
      </c>
      <c r="AB7" s="41">
        <v>0.7</v>
      </c>
      <c r="AC7" s="41">
        <v>-0.3</v>
      </c>
      <c r="AD7" s="57">
        <v>1602</v>
      </c>
    </row>
    <row r="8" spans="1:49" x14ac:dyDescent="0.25">
      <c r="A8" s="77" t="str">
        <f t="shared" si="0"/>
        <v xml:space="preserve">Дог. № 1603/02-11 от ; </v>
      </c>
      <c r="B8" s="77"/>
      <c r="C8" s="86" t="s">
        <v>53</v>
      </c>
      <c r="D8" s="76" t="s">
        <v>42</v>
      </c>
      <c r="E8" s="1"/>
      <c r="F8" s="55" t="str">
        <f t="shared" si="1"/>
        <v>1603/02-11</v>
      </c>
      <c r="G8" s="38"/>
      <c r="H8" s="39" t="s">
        <v>38</v>
      </c>
      <c r="I8" s="46"/>
      <c r="J8" s="81"/>
      <c r="K8" s="47"/>
      <c r="L8" s="39">
        <v>1</v>
      </c>
      <c r="M8" s="40"/>
      <c r="N8" s="40"/>
      <c r="O8" s="41">
        <f t="shared" si="2"/>
        <v>-0.3</v>
      </c>
      <c r="P8" s="42" t="s">
        <v>35</v>
      </c>
      <c r="Q8" s="42" t="s">
        <v>36</v>
      </c>
      <c r="R8" s="42" t="s">
        <v>37</v>
      </c>
      <c r="S8" s="42"/>
      <c r="T8" s="47">
        <f t="shared" si="3"/>
        <v>0</v>
      </c>
      <c r="U8" s="47">
        <f t="shared" si="4"/>
        <v>0</v>
      </c>
      <c r="V8" s="91"/>
      <c r="W8" s="43">
        <f t="shared" si="5"/>
        <v>0</v>
      </c>
      <c r="X8" s="96">
        <f t="shared" si="5"/>
        <v>0</v>
      </c>
      <c r="Y8" s="44">
        <f t="shared" si="6"/>
        <v>1</v>
      </c>
      <c r="Z8" s="44">
        <f t="shared" si="6"/>
        <v>1</v>
      </c>
      <c r="AA8" s="41">
        <v>0.7</v>
      </c>
      <c r="AB8" s="41">
        <v>0.7</v>
      </c>
      <c r="AC8" s="41">
        <v>-0.3</v>
      </c>
      <c r="AD8" s="57">
        <v>1603</v>
      </c>
    </row>
    <row r="9" spans="1:49" x14ac:dyDescent="0.25">
      <c r="A9" s="77" t="str">
        <f t="shared" si="0"/>
        <v xml:space="preserve">Дог. № 1604/02-11 от ; </v>
      </c>
      <c r="B9" s="77"/>
      <c r="C9" s="86" t="s">
        <v>54</v>
      </c>
      <c r="D9" s="76" t="s">
        <v>42</v>
      </c>
      <c r="E9" s="1"/>
      <c r="F9" s="55" t="str">
        <f t="shared" si="1"/>
        <v>1604/02-11</v>
      </c>
      <c r="G9" s="38"/>
      <c r="H9" s="39" t="s">
        <v>38</v>
      </c>
      <c r="I9" s="46"/>
      <c r="J9" s="81"/>
      <c r="K9" s="47"/>
      <c r="L9" s="39">
        <v>1</v>
      </c>
      <c r="M9" s="40"/>
      <c r="N9" s="40"/>
      <c r="O9" s="41">
        <f t="shared" si="2"/>
        <v>-0.3</v>
      </c>
      <c r="P9" s="42" t="s">
        <v>35</v>
      </c>
      <c r="Q9" s="42" t="s">
        <v>36</v>
      </c>
      <c r="R9" s="42" t="s">
        <v>37</v>
      </c>
      <c r="S9" s="42"/>
      <c r="T9" s="47">
        <f t="shared" si="3"/>
        <v>0</v>
      </c>
      <c r="U9" s="47">
        <f t="shared" si="4"/>
        <v>0</v>
      </c>
      <c r="V9" s="91"/>
      <c r="W9" s="43">
        <f t="shared" si="5"/>
        <v>0</v>
      </c>
      <c r="X9" s="96">
        <f t="shared" si="5"/>
        <v>0</v>
      </c>
      <c r="Y9" s="44">
        <f t="shared" si="6"/>
        <v>1</v>
      </c>
      <c r="Z9" s="44">
        <f t="shared" si="6"/>
        <v>1</v>
      </c>
      <c r="AA9" s="41">
        <v>0.7</v>
      </c>
      <c r="AB9" s="41">
        <v>0.7</v>
      </c>
      <c r="AC9" s="41">
        <v>-0.3</v>
      </c>
      <c r="AD9" s="57">
        <v>1604</v>
      </c>
    </row>
    <row r="10" spans="1:49" x14ac:dyDescent="0.25">
      <c r="A10" s="77" t="str">
        <f t="shared" si="0"/>
        <v xml:space="preserve">Дог. № 1605/02-11 от ; </v>
      </c>
      <c r="B10" s="77"/>
      <c r="C10" s="86" t="s">
        <v>55</v>
      </c>
      <c r="D10" s="76" t="s">
        <v>42</v>
      </c>
      <c r="E10" s="1"/>
      <c r="F10" s="55" t="str">
        <f t="shared" si="1"/>
        <v>1605/02-11</v>
      </c>
      <c r="G10" s="38"/>
      <c r="H10" s="39" t="s">
        <v>38</v>
      </c>
      <c r="I10" s="46"/>
      <c r="J10" s="81"/>
      <c r="K10" s="47"/>
      <c r="L10" s="39">
        <v>1</v>
      </c>
      <c r="M10" s="40"/>
      <c r="N10" s="40"/>
      <c r="O10" s="41">
        <f t="shared" si="2"/>
        <v>-0.3</v>
      </c>
      <c r="P10" s="42" t="s">
        <v>35</v>
      </c>
      <c r="Q10" s="42" t="s">
        <v>36</v>
      </c>
      <c r="R10" s="42" t="s">
        <v>37</v>
      </c>
      <c r="S10" s="42"/>
      <c r="T10" s="47">
        <f t="shared" si="3"/>
        <v>0</v>
      </c>
      <c r="U10" s="47">
        <f t="shared" si="4"/>
        <v>0</v>
      </c>
      <c r="V10" s="91"/>
      <c r="W10" s="43">
        <f t="shared" si="5"/>
        <v>0</v>
      </c>
      <c r="X10" s="96">
        <f t="shared" si="5"/>
        <v>0</v>
      </c>
      <c r="Y10" s="44">
        <f t="shared" si="6"/>
        <v>1</v>
      </c>
      <c r="Z10" s="44">
        <f t="shared" si="6"/>
        <v>1</v>
      </c>
      <c r="AA10" s="41">
        <v>0.7</v>
      </c>
      <c r="AB10" s="41">
        <v>0.7</v>
      </c>
      <c r="AC10" s="41">
        <v>-0.3</v>
      </c>
      <c r="AD10" s="57">
        <v>1605</v>
      </c>
    </row>
    <row r="11" spans="1:49" x14ac:dyDescent="0.25">
      <c r="A11" s="77" t="str">
        <f t="shared" si="0"/>
        <v xml:space="preserve">Дог. № 1606/02-11 от ; </v>
      </c>
      <c r="B11" s="77"/>
      <c r="C11" s="86" t="s">
        <v>56</v>
      </c>
      <c r="D11" s="76" t="s">
        <v>42</v>
      </c>
      <c r="E11" s="1"/>
      <c r="F11" s="55" t="str">
        <f t="shared" si="1"/>
        <v>1606/02-11</v>
      </c>
      <c r="G11" s="38"/>
      <c r="H11" s="39" t="s">
        <v>38</v>
      </c>
      <c r="I11" s="46"/>
      <c r="J11" s="81"/>
      <c r="K11" s="47"/>
      <c r="L11" s="39">
        <v>1</v>
      </c>
      <c r="M11" s="40"/>
      <c r="N11" s="40"/>
      <c r="O11" s="41">
        <f t="shared" si="2"/>
        <v>-0.3</v>
      </c>
      <c r="P11" s="42" t="s">
        <v>35</v>
      </c>
      <c r="Q11" s="42" t="s">
        <v>36</v>
      </c>
      <c r="R11" s="42" t="s">
        <v>37</v>
      </c>
      <c r="S11" s="42"/>
      <c r="T11" s="47">
        <f t="shared" si="3"/>
        <v>0</v>
      </c>
      <c r="U11" s="47">
        <f t="shared" si="4"/>
        <v>0</v>
      </c>
      <c r="V11" s="91"/>
      <c r="W11" s="43">
        <f t="shared" si="5"/>
        <v>0</v>
      </c>
      <c r="X11" s="96">
        <f t="shared" si="5"/>
        <v>0</v>
      </c>
      <c r="Y11" s="44">
        <f t="shared" si="6"/>
        <v>1</v>
      </c>
      <c r="Z11" s="44">
        <f t="shared" si="6"/>
        <v>1</v>
      </c>
      <c r="AA11" s="41">
        <v>0.7</v>
      </c>
      <c r="AB11" s="41">
        <v>0.7</v>
      </c>
      <c r="AC11" s="41">
        <v>-0.3</v>
      </c>
      <c r="AD11" s="57">
        <v>1606</v>
      </c>
    </row>
    <row r="12" spans="1:49" x14ac:dyDescent="0.25">
      <c r="A12" s="77" t="str">
        <f t="shared" si="0"/>
        <v xml:space="preserve">Дог. № 1607/02-11 от ; </v>
      </c>
      <c r="B12" s="77"/>
      <c r="C12" s="86" t="s">
        <v>57</v>
      </c>
      <c r="D12" s="76" t="s">
        <v>42</v>
      </c>
      <c r="E12" s="1"/>
      <c r="F12" s="55" t="str">
        <f t="shared" si="1"/>
        <v>1607/02-11</v>
      </c>
      <c r="G12" s="38"/>
      <c r="H12" s="39" t="s">
        <v>38</v>
      </c>
      <c r="I12" s="46"/>
      <c r="J12" s="81"/>
      <c r="K12" s="47"/>
      <c r="L12" s="39">
        <v>1</v>
      </c>
      <c r="M12" s="40"/>
      <c r="N12" s="40"/>
      <c r="O12" s="41">
        <f t="shared" si="2"/>
        <v>-0.3</v>
      </c>
      <c r="P12" s="42" t="s">
        <v>35</v>
      </c>
      <c r="Q12" s="42" t="s">
        <v>36</v>
      </c>
      <c r="R12" s="42" t="s">
        <v>37</v>
      </c>
      <c r="S12" s="42"/>
      <c r="T12" s="47">
        <f t="shared" si="3"/>
        <v>0</v>
      </c>
      <c r="U12" s="47">
        <f t="shared" si="4"/>
        <v>0</v>
      </c>
      <c r="V12" s="91"/>
      <c r="W12" s="43">
        <f t="shared" si="5"/>
        <v>0</v>
      </c>
      <c r="X12" s="96">
        <f t="shared" si="5"/>
        <v>0</v>
      </c>
      <c r="Y12" s="44">
        <f t="shared" si="6"/>
        <v>1</v>
      </c>
      <c r="Z12" s="44">
        <f t="shared" si="6"/>
        <v>1</v>
      </c>
      <c r="AA12" s="41">
        <v>0.7</v>
      </c>
      <c r="AB12" s="41">
        <v>0.7</v>
      </c>
      <c r="AC12" s="41">
        <v>-0.3</v>
      </c>
      <c r="AD12" s="57">
        <v>1607</v>
      </c>
    </row>
    <row r="13" spans="1:49" x14ac:dyDescent="0.25">
      <c r="A13" s="77" t="str">
        <f t="shared" si="0"/>
        <v xml:space="preserve">Дог. № 1608/02-11 от ; </v>
      </c>
      <c r="B13" s="77"/>
      <c r="C13" s="86" t="s">
        <v>58</v>
      </c>
      <c r="D13" s="76" t="s">
        <v>42</v>
      </c>
      <c r="E13" s="1"/>
      <c r="F13" s="55" t="str">
        <f t="shared" si="1"/>
        <v>1608/02-11</v>
      </c>
      <c r="G13" s="38"/>
      <c r="H13" s="39" t="s">
        <v>38</v>
      </c>
      <c r="I13" s="46"/>
      <c r="J13" s="81"/>
      <c r="K13" s="47"/>
      <c r="L13" s="39">
        <v>1</v>
      </c>
      <c r="M13" s="40"/>
      <c r="N13" s="40"/>
      <c r="O13" s="41">
        <f t="shared" si="2"/>
        <v>-0.3</v>
      </c>
      <c r="P13" s="42" t="s">
        <v>35</v>
      </c>
      <c r="Q13" s="42" t="s">
        <v>36</v>
      </c>
      <c r="R13" s="42" t="s">
        <v>37</v>
      </c>
      <c r="S13" s="42"/>
      <c r="T13" s="47">
        <f t="shared" si="3"/>
        <v>0</v>
      </c>
      <c r="U13" s="47">
        <f t="shared" si="4"/>
        <v>0</v>
      </c>
      <c r="V13" s="91"/>
      <c r="W13" s="43">
        <f t="shared" si="5"/>
        <v>0</v>
      </c>
      <c r="X13" s="96">
        <f t="shared" si="5"/>
        <v>0</v>
      </c>
      <c r="Y13" s="44">
        <f t="shared" si="6"/>
        <v>1</v>
      </c>
      <c r="Z13" s="44">
        <f t="shared" si="6"/>
        <v>1</v>
      </c>
      <c r="AA13" s="41">
        <v>0.7</v>
      </c>
      <c r="AB13" s="41">
        <v>0.7</v>
      </c>
      <c r="AC13" s="41">
        <v>-0.3</v>
      </c>
      <c r="AD13" s="57">
        <v>1608</v>
      </c>
    </row>
    <row r="14" spans="1:49" x14ac:dyDescent="0.25">
      <c r="A14" s="77" t="str">
        <f t="shared" si="0"/>
        <v xml:space="preserve">Дог. № 1609/02-11 от ; </v>
      </c>
      <c r="B14" s="77"/>
      <c r="C14" s="86" t="s">
        <v>59</v>
      </c>
      <c r="D14" s="76" t="s">
        <v>42</v>
      </c>
      <c r="E14" s="1"/>
      <c r="F14" s="55" t="str">
        <f t="shared" si="1"/>
        <v>1609/02-11</v>
      </c>
      <c r="G14" s="38"/>
      <c r="H14" s="39" t="s">
        <v>38</v>
      </c>
      <c r="I14" s="46"/>
      <c r="J14" s="81"/>
      <c r="K14" s="47"/>
      <c r="L14" s="39">
        <v>1</v>
      </c>
      <c r="M14" s="40"/>
      <c r="N14" s="40"/>
      <c r="O14" s="41">
        <f t="shared" si="2"/>
        <v>-0.3</v>
      </c>
      <c r="P14" s="42" t="s">
        <v>35</v>
      </c>
      <c r="Q14" s="42" t="s">
        <v>36</v>
      </c>
      <c r="R14" s="42" t="s">
        <v>37</v>
      </c>
      <c r="S14" s="42"/>
      <c r="T14" s="47">
        <f t="shared" si="3"/>
        <v>0</v>
      </c>
      <c r="U14" s="47">
        <f t="shared" si="4"/>
        <v>0</v>
      </c>
      <c r="V14" s="91"/>
      <c r="W14" s="43">
        <f t="shared" si="5"/>
        <v>0</v>
      </c>
      <c r="X14" s="96">
        <f t="shared" si="5"/>
        <v>0</v>
      </c>
      <c r="Y14" s="44">
        <f t="shared" si="6"/>
        <v>1</v>
      </c>
      <c r="Z14" s="44">
        <f t="shared" si="6"/>
        <v>1</v>
      </c>
      <c r="AA14" s="41">
        <v>0.7</v>
      </c>
      <c r="AB14" s="41">
        <v>0.7</v>
      </c>
      <c r="AC14" s="41">
        <v>-0.3</v>
      </c>
      <c r="AD14" s="57">
        <v>1609</v>
      </c>
    </row>
    <row r="15" spans="1:49" x14ac:dyDescent="0.25">
      <c r="A15" s="77" t="str">
        <f t="shared" si="0"/>
        <v xml:space="preserve">Дог. № 1610/02-11 от ; </v>
      </c>
      <c r="B15" s="77"/>
      <c r="C15" s="86" t="s">
        <v>60</v>
      </c>
      <c r="D15" s="76" t="s">
        <v>42</v>
      </c>
      <c r="E15" s="1"/>
      <c r="F15" s="55" t="str">
        <f t="shared" si="1"/>
        <v>1610/02-11</v>
      </c>
      <c r="G15" s="38"/>
      <c r="H15" s="39" t="s">
        <v>38</v>
      </c>
      <c r="I15" s="46"/>
      <c r="J15" s="81"/>
      <c r="K15" s="47"/>
      <c r="L15" s="39">
        <v>1</v>
      </c>
      <c r="M15" s="40"/>
      <c r="N15" s="40"/>
      <c r="O15" s="41">
        <f t="shared" si="2"/>
        <v>-0.3</v>
      </c>
      <c r="P15" s="42" t="s">
        <v>35</v>
      </c>
      <c r="Q15" s="42" t="s">
        <v>36</v>
      </c>
      <c r="R15" s="42" t="s">
        <v>37</v>
      </c>
      <c r="S15" s="42"/>
      <c r="T15" s="47">
        <f t="shared" si="3"/>
        <v>0</v>
      </c>
      <c r="U15" s="47">
        <f t="shared" si="4"/>
        <v>0</v>
      </c>
      <c r="V15" s="91"/>
      <c r="W15" s="43">
        <f t="shared" si="5"/>
        <v>0</v>
      </c>
      <c r="X15" s="96">
        <f t="shared" si="5"/>
        <v>0</v>
      </c>
      <c r="Y15" s="44">
        <f t="shared" si="6"/>
        <v>1</v>
      </c>
      <c r="Z15" s="44">
        <f t="shared" si="6"/>
        <v>1</v>
      </c>
      <c r="AA15" s="41">
        <v>0.7</v>
      </c>
      <c r="AB15" s="41">
        <v>0.7</v>
      </c>
      <c r="AC15" s="41">
        <v>-0.3</v>
      </c>
      <c r="AD15" s="57">
        <v>1610</v>
      </c>
    </row>
    <row r="16" spans="1:49" x14ac:dyDescent="0.25">
      <c r="A16" s="77" t="str">
        <f t="shared" si="0"/>
        <v xml:space="preserve">Дог. № 1611/02-11 от ; </v>
      </c>
      <c r="B16" s="77"/>
      <c r="C16" s="86" t="s">
        <v>61</v>
      </c>
      <c r="D16" s="76" t="s">
        <v>42</v>
      </c>
      <c r="E16" s="1"/>
      <c r="F16" s="55" t="str">
        <f t="shared" si="1"/>
        <v>1611/02-11</v>
      </c>
      <c r="G16" s="38"/>
      <c r="H16" s="39" t="s">
        <v>38</v>
      </c>
      <c r="I16" s="46"/>
      <c r="J16" s="81"/>
      <c r="K16" s="47"/>
      <c r="L16" s="39">
        <v>1</v>
      </c>
      <c r="M16" s="40"/>
      <c r="N16" s="40"/>
      <c r="O16" s="41">
        <f t="shared" si="2"/>
        <v>-0.3</v>
      </c>
      <c r="P16" s="42" t="s">
        <v>35</v>
      </c>
      <c r="Q16" s="42" t="s">
        <v>36</v>
      </c>
      <c r="R16" s="42" t="s">
        <v>37</v>
      </c>
      <c r="S16" s="42"/>
      <c r="T16" s="47">
        <f t="shared" si="3"/>
        <v>0</v>
      </c>
      <c r="U16" s="47">
        <f t="shared" si="4"/>
        <v>0</v>
      </c>
      <c r="V16" s="91"/>
      <c r="W16" s="43">
        <f t="shared" si="5"/>
        <v>0</v>
      </c>
      <c r="X16" s="96">
        <f t="shared" si="5"/>
        <v>0</v>
      </c>
      <c r="Y16" s="44">
        <f t="shared" si="6"/>
        <v>1</v>
      </c>
      <c r="Z16" s="44">
        <f t="shared" si="6"/>
        <v>1</v>
      </c>
      <c r="AA16" s="41">
        <v>0.7</v>
      </c>
      <c r="AB16" s="41">
        <v>0.7</v>
      </c>
      <c r="AC16" s="41">
        <v>-0.3</v>
      </c>
      <c r="AD16" s="57">
        <v>1611</v>
      </c>
    </row>
    <row r="17" spans="1:30" x14ac:dyDescent="0.25">
      <c r="A17" s="77" t="str">
        <f t="shared" si="0"/>
        <v xml:space="preserve">Дог. № 1612/02-11 от ; </v>
      </c>
      <c r="B17" s="77"/>
      <c r="C17" s="86" t="s">
        <v>62</v>
      </c>
      <c r="D17" s="76" t="s">
        <v>42</v>
      </c>
      <c r="E17" s="1"/>
      <c r="F17" s="55" t="str">
        <f t="shared" si="1"/>
        <v>1612/02-11</v>
      </c>
      <c r="G17" s="38"/>
      <c r="H17" s="39" t="s">
        <v>38</v>
      </c>
      <c r="I17" s="46"/>
      <c r="J17" s="81"/>
      <c r="K17" s="47"/>
      <c r="L17" s="39">
        <v>1</v>
      </c>
      <c r="M17" s="40"/>
      <c r="N17" s="40"/>
      <c r="O17" s="41">
        <f t="shared" si="2"/>
        <v>-0.3</v>
      </c>
      <c r="P17" s="42" t="s">
        <v>35</v>
      </c>
      <c r="Q17" s="42" t="s">
        <v>36</v>
      </c>
      <c r="R17" s="42" t="s">
        <v>37</v>
      </c>
      <c r="S17" s="42"/>
      <c r="T17" s="47">
        <f t="shared" si="3"/>
        <v>0</v>
      </c>
      <c r="U17" s="47">
        <f t="shared" si="4"/>
        <v>0</v>
      </c>
      <c r="V17" s="91"/>
      <c r="W17" s="43">
        <f t="shared" si="5"/>
        <v>0</v>
      </c>
      <c r="X17" s="96">
        <f t="shared" si="5"/>
        <v>0</v>
      </c>
      <c r="Y17" s="44">
        <f t="shared" si="6"/>
        <v>1</v>
      </c>
      <c r="Z17" s="44">
        <f t="shared" si="6"/>
        <v>1</v>
      </c>
      <c r="AA17" s="41">
        <v>0.7</v>
      </c>
      <c r="AB17" s="41">
        <v>0.7</v>
      </c>
      <c r="AC17" s="41">
        <v>-0.3</v>
      </c>
      <c r="AD17" s="57">
        <v>1612</v>
      </c>
    </row>
    <row r="18" spans="1:30" x14ac:dyDescent="0.25">
      <c r="A18" s="77" t="str">
        <f t="shared" si="0"/>
        <v xml:space="preserve">Дог. № 1613/02-11 от ; </v>
      </c>
      <c r="B18" s="77"/>
      <c r="C18" s="86" t="s">
        <v>63</v>
      </c>
      <c r="D18" s="76" t="s">
        <v>42</v>
      </c>
      <c r="E18" s="1"/>
      <c r="F18" s="55" t="str">
        <f t="shared" si="1"/>
        <v>1613/02-11</v>
      </c>
      <c r="G18" s="38"/>
      <c r="H18" s="39" t="s">
        <v>38</v>
      </c>
      <c r="I18" s="46"/>
      <c r="J18" s="81"/>
      <c r="K18" s="47"/>
      <c r="L18" s="39">
        <v>1</v>
      </c>
      <c r="M18" s="40"/>
      <c r="N18" s="40"/>
      <c r="O18" s="41">
        <f t="shared" si="2"/>
        <v>-0.3</v>
      </c>
      <c r="P18" s="42" t="s">
        <v>35</v>
      </c>
      <c r="Q18" s="42" t="s">
        <v>36</v>
      </c>
      <c r="R18" s="42" t="s">
        <v>37</v>
      </c>
      <c r="S18" s="42"/>
      <c r="T18" s="47">
        <f t="shared" si="3"/>
        <v>0</v>
      </c>
      <c r="U18" s="47">
        <f t="shared" si="4"/>
        <v>0</v>
      </c>
      <c r="V18" s="91"/>
      <c r="W18" s="43">
        <f t="shared" si="5"/>
        <v>0</v>
      </c>
      <c r="X18" s="96">
        <f t="shared" si="5"/>
        <v>0</v>
      </c>
      <c r="Y18" s="44">
        <f t="shared" si="6"/>
        <v>1</v>
      </c>
      <c r="Z18" s="44">
        <f t="shared" si="6"/>
        <v>1</v>
      </c>
      <c r="AA18" s="41">
        <v>0.7</v>
      </c>
      <c r="AB18" s="41">
        <v>0.7</v>
      </c>
      <c r="AC18" s="41">
        <v>-0.3</v>
      </c>
      <c r="AD18" s="57">
        <v>1613</v>
      </c>
    </row>
    <row r="19" spans="1:30" x14ac:dyDescent="0.25">
      <c r="A19" s="77" t="str">
        <f t="shared" si="0"/>
        <v xml:space="preserve">Дог. № 1614/02-11 от ; </v>
      </c>
      <c r="B19" s="77"/>
      <c r="C19" s="86" t="s">
        <v>64</v>
      </c>
      <c r="D19" s="76" t="s">
        <v>42</v>
      </c>
      <c r="E19" s="1"/>
      <c r="F19" s="55" t="str">
        <f t="shared" si="1"/>
        <v>1614/02-11</v>
      </c>
      <c r="G19" s="38"/>
      <c r="H19" s="39" t="s">
        <v>38</v>
      </c>
      <c r="I19" s="46"/>
      <c r="J19" s="81"/>
      <c r="K19" s="47"/>
      <c r="L19" s="39">
        <v>1</v>
      </c>
      <c r="M19" s="40"/>
      <c r="N19" s="40"/>
      <c r="O19" s="41">
        <f t="shared" si="2"/>
        <v>-0.3</v>
      </c>
      <c r="P19" s="42" t="s">
        <v>35</v>
      </c>
      <c r="Q19" s="42" t="s">
        <v>36</v>
      </c>
      <c r="R19" s="42" t="s">
        <v>37</v>
      </c>
      <c r="S19" s="42"/>
      <c r="T19" s="47">
        <f t="shared" si="3"/>
        <v>0</v>
      </c>
      <c r="U19" s="47">
        <f t="shared" si="4"/>
        <v>0</v>
      </c>
      <c r="V19" s="91"/>
      <c r="W19" s="43">
        <f t="shared" si="5"/>
        <v>0</v>
      </c>
      <c r="X19" s="96">
        <f t="shared" si="5"/>
        <v>0</v>
      </c>
      <c r="Y19" s="44">
        <f t="shared" si="6"/>
        <v>1</v>
      </c>
      <c r="Z19" s="44">
        <f t="shared" si="6"/>
        <v>1</v>
      </c>
      <c r="AA19" s="41">
        <v>0.7</v>
      </c>
      <c r="AB19" s="41">
        <v>0.7</v>
      </c>
      <c r="AC19" s="41">
        <v>-0.3</v>
      </c>
      <c r="AD19" s="57">
        <v>1614</v>
      </c>
    </row>
    <row r="20" spans="1:30" x14ac:dyDescent="0.25">
      <c r="A20" s="77" t="str">
        <f t="shared" si="0"/>
        <v xml:space="preserve">Дог. № 1615/02-11 от ; </v>
      </c>
      <c r="B20" s="77"/>
      <c r="C20" s="86" t="s">
        <v>65</v>
      </c>
      <c r="D20" s="76" t="s">
        <v>42</v>
      </c>
      <c r="E20" s="1"/>
      <c r="F20" s="55" t="str">
        <f t="shared" si="1"/>
        <v>1615/02-11</v>
      </c>
      <c r="G20" s="38"/>
      <c r="H20" s="39" t="s">
        <v>38</v>
      </c>
      <c r="I20" s="46"/>
      <c r="J20" s="81"/>
      <c r="K20" s="47"/>
      <c r="L20" s="39">
        <v>1</v>
      </c>
      <c r="M20" s="40"/>
      <c r="N20" s="40"/>
      <c r="O20" s="41">
        <f t="shared" si="2"/>
        <v>-0.3</v>
      </c>
      <c r="P20" s="42" t="s">
        <v>35</v>
      </c>
      <c r="Q20" s="42" t="s">
        <v>36</v>
      </c>
      <c r="R20" s="42" t="s">
        <v>37</v>
      </c>
      <c r="S20" s="42"/>
      <c r="T20" s="47">
        <f t="shared" si="3"/>
        <v>0</v>
      </c>
      <c r="U20" s="47">
        <f t="shared" si="4"/>
        <v>0</v>
      </c>
      <c r="V20" s="91"/>
      <c r="W20" s="43">
        <f t="shared" si="5"/>
        <v>0</v>
      </c>
      <c r="X20" s="96">
        <f t="shared" si="5"/>
        <v>0</v>
      </c>
      <c r="Y20" s="44">
        <f t="shared" si="6"/>
        <v>1</v>
      </c>
      <c r="Z20" s="44">
        <f t="shared" si="6"/>
        <v>1</v>
      </c>
      <c r="AA20" s="41">
        <v>0.7</v>
      </c>
      <c r="AB20" s="41">
        <v>0.7</v>
      </c>
      <c r="AC20" s="41">
        <v>-0.3</v>
      </c>
      <c r="AD20" s="57">
        <v>1615</v>
      </c>
    </row>
    <row r="21" spans="1:30" x14ac:dyDescent="0.25">
      <c r="A21" s="77" t="str">
        <f t="shared" si="0"/>
        <v xml:space="preserve">Дог. № 1616/02-11 от ; </v>
      </c>
      <c r="B21" s="77"/>
      <c r="C21" s="86" t="s">
        <v>66</v>
      </c>
      <c r="D21" s="76" t="s">
        <v>42</v>
      </c>
      <c r="E21" s="1"/>
      <c r="F21" s="55" t="str">
        <f t="shared" si="1"/>
        <v>1616/02-11</v>
      </c>
      <c r="G21" s="38"/>
      <c r="H21" s="39" t="s">
        <v>38</v>
      </c>
      <c r="I21" s="46"/>
      <c r="J21" s="81"/>
      <c r="K21" s="47"/>
      <c r="L21" s="39">
        <v>1</v>
      </c>
      <c r="M21" s="40"/>
      <c r="N21" s="40"/>
      <c r="O21" s="41">
        <f t="shared" si="2"/>
        <v>-0.3</v>
      </c>
      <c r="P21" s="42" t="s">
        <v>35</v>
      </c>
      <c r="Q21" s="42" t="s">
        <v>36</v>
      </c>
      <c r="R21" s="42" t="s">
        <v>37</v>
      </c>
      <c r="S21" s="42"/>
      <c r="T21" s="47">
        <f t="shared" si="3"/>
        <v>0</v>
      </c>
      <c r="U21" s="47">
        <f t="shared" si="4"/>
        <v>0</v>
      </c>
      <c r="V21" s="91"/>
      <c r="W21" s="43">
        <f t="shared" si="5"/>
        <v>0</v>
      </c>
      <c r="X21" s="96">
        <f t="shared" si="5"/>
        <v>0</v>
      </c>
      <c r="Y21" s="44">
        <f t="shared" si="6"/>
        <v>1</v>
      </c>
      <c r="Z21" s="44">
        <f t="shared" si="6"/>
        <v>1</v>
      </c>
      <c r="AA21" s="41">
        <v>0.7</v>
      </c>
      <c r="AB21" s="41">
        <v>0.7</v>
      </c>
      <c r="AC21" s="41">
        <v>-0.3</v>
      </c>
      <c r="AD21" s="57">
        <v>1616</v>
      </c>
    </row>
    <row r="22" spans="1:30" x14ac:dyDescent="0.25">
      <c r="A22" s="77" t="str">
        <f t="shared" si="0"/>
        <v xml:space="preserve">Дог. № 1617/02-11 от ; </v>
      </c>
      <c r="B22" s="77"/>
      <c r="C22" s="86" t="s">
        <v>67</v>
      </c>
      <c r="D22" s="76" t="s">
        <v>42</v>
      </c>
      <c r="E22" s="1"/>
      <c r="F22" s="55" t="str">
        <f t="shared" si="1"/>
        <v>1617/02-11</v>
      </c>
      <c r="G22" s="38"/>
      <c r="H22" s="39" t="s">
        <v>38</v>
      </c>
      <c r="I22" s="46"/>
      <c r="J22" s="81"/>
      <c r="K22" s="47"/>
      <c r="L22" s="39">
        <v>1</v>
      </c>
      <c r="M22" s="40"/>
      <c r="N22" s="40"/>
      <c r="O22" s="41">
        <f t="shared" si="2"/>
        <v>-0.3</v>
      </c>
      <c r="P22" s="42" t="s">
        <v>35</v>
      </c>
      <c r="Q22" s="42" t="s">
        <v>36</v>
      </c>
      <c r="R22" s="42" t="s">
        <v>37</v>
      </c>
      <c r="S22" s="42"/>
      <c r="T22" s="47">
        <f t="shared" si="3"/>
        <v>0</v>
      </c>
      <c r="U22" s="47">
        <f t="shared" si="4"/>
        <v>0</v>
      </c>
      <c r="V22" s="91"/>
      <c r="W22" s="43">
        <f t="shared" si="5"/>
        <v>0</v>
      </c>
      <c r="X22" s="96">
        <f t="shared" si="5"/>
        <v>0</v>
      </c>
      <c r="Y22" s="44">
        <f t="shared" si="6"/>
        <v>1</v>
      </c>
      <c r="Z22" s="44">
        <f t="shared" si="6"/>
        <v>1</v>
      </c>
      <c r="AA22" s="41">
        <v>0.7</v>
      </c>
      <c r="AB22" s="41">
        <v>0.7</v>
      </c>
      <c r="AC22" s="41">
        <v>-0.3</v>
      </c>
      <c r="AD22" s="57">
        <v>1617</v>
      </c>
    </row>
    <row r="23" spans="1:30" x14ac:dyDescent="0.25">
      <c r="A23" s="77" t="str">
        <f t="shared" si="0"/>
        <v xml:space="preserve">Дог. № 1618/02-11 от ; </v>
      </c>
      <c r="B23" s="77"/>
      <c r="C23" s="86" t="s">
        <v>68</v>
      </c>
      <c r="D23" s="76" t="s">
        <v>42</v>
      </c>
      <c r="E23" s="1"/>
      <c r="F23" s="55" t="str">
        <f t="shared" si="1"/>
        <v>1618/02-11</v>
      </c>
      <c r="G23" s="38"/>
      <c r="H23" s="39" t="s">
        <v>38</v>
      </c>
      <c r="I23" s="46"/>
      <c r="J23" s="81"/>
      <c r="K23" s="47"/>
      <c r="L23" s="39">
        <v>1</v>
      </c>
      <c r="M23" s="40"/>
      <c r="N23" s="40"/>
      <c r="O23" s="41">
        <f t="shared" si="2"/>
        <v>-0.3</v>
      </c>
      <c r="P23" s="42" t="s">
        <v>35</v>
      </c>
      <c r="Q23" s="42" t="s">
        <v>36</v>
      </c>
      <c r="R23" s="42" t="s">
        <v>37</v>
      </c>
      <c r="S23" s="42"/>
      <c r="T23" s="47">
        <f t="shared" si="3"/>
        <v>0</v>
      </c>
      <c r="U23" s="47">
        <f t="shared" si="4"/>
        <v>0</v>
      </c>
      <c r="V23" s="91"/>
      <c r="W23" s="43">
        <f t="shared" si="5"/>
        <v>0</v>
      </c>
      <c r="X23" s="96">
        <f t="shared" si="5"/>
        <v>0</v>
      </c>
      <c r="Y23" s="44">
        <f t="shared" si="6"/>
        <v>1</v>
      </c>
      <c r="Z23" s="44">
        <f t="shared" si="6"/>
        <v>1</v>
      </c>
      <c r="AA23" s="41">
        <v>0.7</v>
      </c>
      <c r="AB23" s="41">
        <v>0.7</v>
      </c>
      <c r="AC23" s="41">
        <v>-0.3</v>
      </c>
      <c r="AD23" s="57">
        <v>1618</v>
      </c>
    </row>
    <row r="24" spans="1:30" x14ac:dyDescent="0.25">
      <c r="A24" s="77" t="str">
        <f t="shared" si="0"/>
        <v xml:space="preserve">Дог. № 1619/02-11 от ; </v>
      </c>
      <c r="B24" s="77"/>
      <c r="C24" s="86" t="s">
        <v>69</v>
      </c>
      <c r="D24" s="76" t="s">
        <v>42</v>
      </c>
      <c r="E24" s="1"/>
      <c r="F24" s="55" t="str">
        <f t="shared" si="1"/>
        <v>1619/02-11</v>
      </c>
      <c r="G24" s="38"/>
      <c r="H24" s="39" t="s">
        <v>38</v>
      </c>
      <c r="I24" s="46"/>
      <c r="J24" s="81"/>
      <c r="K24" s="47"/>
      <c r="L24" s="39">
        <v>1</v>
      </c>
      <c r="M24" s="40"/>
      <c r="N24" s="40"/>
      <c r="O24" s="41">
        <f t="shared" si="2"/>
        <v>-0.3</v>
      </c>
      <c r="P24" s="42" t="s">
        <v>35</v>
      </c>
      <c r="Q24" s="42" t="s">
        <v>36</v>
      </c>
      <c r="R24" s="42" t="s">
        <v>37</v>
      </c>
      <c r="S24" s="42"/>
      <c r="T24" s="47">
        <f t="shared" si="3"/>
        <v>0</v>
      </c>
      <c r="U24" s="47">
        <f t="shared" si="4"/>
        <v>0</v>
      </c>
      <c r="V24" s="91"/>
      <c r="W24" s="43">
        <f t="shared" si="5"/>
        <v>0</v>
      </c>
      <c r="X24" s="96">
        <f t="shared" si="5"/>
        <v>0</v>
      </c>
      <c r="Y24" s="44">
        <f t="shared" si="6"/>
        <v>1</v>
      </c>
      <c r="Z24" s="44">
        <f t="shared" si="6"/>
        <v>1</v>
      </c>
      <c r="AA24" s="41">
        <v>0.7</v>
      </c>
      <c r="AB24" s="41">
        <v>0.7</v>
      </c>
      <c r="AC24" s="41">
        <v>-0.3</v>
      </c>
      <c r="AD24" s="57">
        <v>1619</v>
      </c>
    </row>
    <row r="25" spans="1:30" x14ac:dyDescent="0.25">
      <c r="A25" s="77" t="str">
        <f t="shared" si="0"/>
        <v xml:space="preserve">Дог. № 1620/02-11 от ; </v>
      </c>
      <c r="B25" s="77"/>
      <c r="C25" s="86" t="s">
        <v>70</v>
      </c>
      <c r="D25" s="76" t="s">
        <v>42</v>
      </c>
      <c r="E25" s="1"/>
      <c r="F25" s="55" t="str">
        <f t="shared" si="1"/>
        <v>1620/02-11</v>
      </c>
      <c r="G25" s="38"/>
      <c r="H25" s="39" t="s">
        <v>38</v>
      </c>
      <c r="I25" s="46"/>
      <c r="J25" s="81"/>
      <c r="K25" s="47"/>
      <c r="L25" s="39">
        <v>1</v>
      </c>
      <c r="M25" s="40"/>
      <c r="N25" s="40"/>
      <c r="O25" s="41">
        <f t="shared" si="2"/>
        <v>-0.3</v>
      </c>
      <c r="P25" s="42" t="s">
        <v>35</v>
      </c>
      <c r="Q25" s="42" t="s">
        <v>36</v>
      </c>
      <c r="R25" s="42" t="s">
        <v>37</v>
      </c>
      <c r="S25" s="42"/>
      <c r="T25" s="47">
        <f t="shared" si="3"/>
        <v>0</v>
      </c>
      <c r="U25" s="47">
        <f t="shared" si="4"/>
        <v>0</v>
      </c>
      <c r="V25" s="91"/>
      <c r="W25" s="43">
        <f t="shared" si="5"/>
        <v>0</v>
      </c>
      <c r="X25" s="96">
        <f t="shared" si="5"/>
        <v>0</v>
      </c>
      <c r="Y25" s="44">
        <f t="shared" si="6"/>
        <v>1</v>
      </c>
      <c r="Z25" s="44">
        <f t="shared" si="6"/>
        <v>1</v>
      </c>
      <c r="AA25" s="41">
        <v>0.7</v>
      </c>
      <c r="AB25" s="41">
        <v>0.7</v>
      </c>
      <c r="AC25" s="41">
        <v>-0.3</v>
      </c>
      <c r="AD25" s="57">
        <v>1620</v>
      </c>
    </row>
    <row r="26" spans="1:30" x14ac:dyDescent="0.25">
      <c r="C26" s="86" t="s">
        <v>71</v>
      </c>
      <c r="D26" s="76" t="s">
        <v>42</v>
      </c>
      <c r="E26" s="1"/>
      <c r="F26" s="55" t="str">
        <f t="shared" si="1"/>
        <v>1621/02-11</v>
      </c>
      <c r="G26" s="38"/>
      <c r="H26" s="39" t="s">
        <v>38</v>
      </c>
      <c r="I26" s="46"/>
      <c r="J26" s="81"/>
      <c r="K26" s="47"/>
      <c r="L26" s="39">
        <v>1</v>
      </c>
      <c r="M26" s="40"/>
      <c r="N26" s="40"/>
      <c r="O26" s="41">
        <f t="shared" si="2"/>
        <v>-0.3</v>
      </c>
      <c r="P26" s="42" t="s">
        <v>35</v>
      </c>
      <c r="Q26" s="42" t="s">
        <v>36</v>
      </c>
      <c r="R26" s="42" t="s">
        <v>37</v>
      </c>
      <c r="S26" s="42"/>
      <c r="T26" s="47">
        <f t="shared" si="3"/>
        <v>0</v>
      </c>
      <c r="U26" s="47">
        <f t="shared" si="4"/>
        <v>0</v>
      </c>
      <c r="V26" s="91"/>
      <c r="W26" s="43">
        <f t="shared" si="5"/>
        <v>0</v>
      </c>
      <c r="X26" s="96">
        <f t="shared" si="5"/>
        <v>0</v>
      </c>
      <c r="Y26" s="44">
        <f t="shared" si="6"/>
        <v>1</v>
      </c>
      <c r="Z26" s="44">
        <f t="shared" si="6"/>
        <v>1</v>
      </c>
      <c r="AA26" s="41">
        <v>0.7</v>
      </c>
      <c r="AB26" s="41">
        <v>0.7</v>
      </c>
      <c r="AC26" s="41">
        <v>-0.3</v>
      </c>
      <c r="AD26" s="57">
        <v>1621</v>
      </c>
    </row>
    <row r="27" spans="1:30" x14ac:dyDescent="0.25">
      <c r="C27" s="86" t="s">
        <v>72</v>
      </c>
      <c r="D27" s="76" t="s">
        <v>42</v>
      </c>
      <c r="E27" s="1"/>
      <c r="F27" s="55" t="str">
        <f t="shared" si="1"/>
        <v>1622/02-11</v>
      </c>
      <c r="G27" s="38"/>
      <c r="H27" s="39" t="s">
        <v>38</v>
      </c>
      <c r="I27" s="46"/>
      <c r="J27" s="81"/>
      <c r="K27" s="47"/>
      <c r="L27" s="39">
        <v>1</v>
      </c>
      <c r="M27" s="40"/>
      <c r="N27" s="40"/>
      <c r="O27" s="41">
        <f t="shared" si="2"/>
        <v>-0.3</v>
      </c>
      <c r="P27" s="42" t="s">
        <v>35</v>
      </c>
      <c r="Q27" s="42" t="s">
        <v>36</v>
      </c>
      <c r="R27" s="42" t="s">
        <v>37</v>
      </c>
      <c r="S27" s="42"/>
      <c r="T27" s="47">
        <f t="shared" si="3"/>
        <v>0</v>
      </c>
      <c r="U27" s="47">
        <f t="shared" si="4"/>
        <v>0</v>
      </c>
      <c r="V27" s="91"/>
      <c r="W27" s="43">
        <f t="shared" si="5"/>
        <v>0</v>
      </c>
      <c r="X27" s="96">
        <f t="shared" si="5"/>
        <v>0</v>
      </c>
      <c r="Y27" s="44">
        <f t="shared" si="6"/>
        <v>1</v>
      </c>
      <c r="Z27" s="44">
        <f t="shared" si="6"/>
        <v>1</v>
      </c>
      <c r="AA27" s="41">
        <v>0.7</v>
      </c>
      <c r="AB27" s="41">
        <v>0.7</v>
      </c>
      <c r="AC27" s="41">
        <v>-0.3</v>
      </c>
      <c r="AD27" s="57">
        <v>1622</v>
      </c>
    </row>
    <row r="28" spans="1:30" x14ac:dyDescent="0.25">
      <c r="C28" s="86" t="s">
        <v>73</v>
      </c>
      <c r="D28" s="76" t="s">
        <v>42</v>
      </c>
      <c r="E28" s="1"/>
      <c r="F28" s="55" t="str">
        <f t="shared" si="1"/>
        <v>1623/02-11</v>
      </c>
      <c r="G28" s="38"/>
      <c r="H28" s="39" t="s">
        <v>38</v>
      </c>
      <c r="I28" s="46"/>
      <c r="J28" s="81"/>
      <c r="K28" s="47"/>
      <c r="L28" s="39">
        <v>1</v>
      </c>
      <c r="M28" s="40"/>
      <c r="N28" s="40"/>
      <c r="O28" s="41">
        <f t="shared" si="2"/>
        <v>-0.3</v>
      </c>
      <c r="P28" s="42" t="s">
        <v>35</v>
      </c>
      <c r="Q28" s="42" t="s">
        <v>36</v>
      </c>
      <c r="R28" s="42" t="s">
        <v>37</v>
      </c>
      <c r="S28" s="42"/>
      <c r="T28" s="47">
        <f t="shared" si="3"/>
        <v>0</v>
      </c>
      <c r="U28" s="47">
        <f t="shared" si="4"/>
        <v>0</v>
      </c>
      <c r="V28" s="91"/>
      <c r="W28" s="43">
        <f t="shared" si="5"/>
        <v>0</v>
      </c>
      <c r="X28" s="96">
        <f t="shared" si="5"/>
        <v>0</v>
      </c>
      <c r="Y28" s="44">
        <f t="shared" si="6"/>
        <v>1</v>
      </c>
      <c r="Z28" s="44">
        <f t="shared" si="6"/>
        <v>1</v>
      </c>
      <c r="AA28" s="41">
        <v>0.7</v>
      </c>
      <c r="AB28" s="41">
        <v>0.7</v>
      </c>
      <c r="AC28" s="41">
        <v>-0.3</v>
      </c>
      <c r="AD28" s="57">
        <v>1623</v>
      </c>
    </row>
    <row r="29" spans="1:30" x14ac:dyDescent="0.25">
      <c r="C29" s="86" t="s">
        <v>74</v>
      </c>
      <c r="D29" s="76" t="s">
        <v>42</v>
      </c>
      <c r="E29" s="1"/>
      <c r="F29" s="55" t="str">
        <f t="shared" si="1"/>
        <v>1624/02-11</v>
      </c>
      <c r="G29" s="38"/>
      <c r="H29" s="39" t="s">
        <v>38</v>
      </c>
      <c r="I29" s="46"/>
      <c r="J29" s="81"/>
      <c r="K29" s="47"/>
      <c r="L29" s="39">
        <v>1</v>
      </c>
      <c r="M29" s="40"/>
      <c r="N29" s="40"/>
      <c r="O29" s="41">
        <f t="shared" si="2"/>
        <v>-0.3</v>
      </c>
      <c r="P29" s="42" t="s">
        <v>35</v>
      </c>
      <c r="Q29" s="42" t="s">
        <v>36</v>
      </c>
      <c r="R29" s="42" t="s">
        <v>37</v>
      </c>
      <c r="S29" s="42"/>
      <c r="T29" s="47">
        <f t="shared" si="3"/>
        <v>0</v>
      </c>
      <c r="U29" s="47">
        <f t="shared" si="4"/>
        <v>0</v>
      </c>
      <c r="V29" s="91"/>
      <c r="W29" s="43">
        <f t="shared" si="5"/>
        <v>0</v>
      </c>
      <c r="X29" s="96">
        <f t="shared" si="5"/>
        <v>0</v>
      </c>
      <c r="Y29" s="44">
        <f t="shared" si="6"/>
        <v>1</v>
      </c>
      <c r="Z29" s="44">
        <f t="shared" si="6"/>
        <v>1</v>
      </c>
      <c r="AA29" s="41">
        <v>0.7</v>
      </c>
      <c r="AB29" s="41">
        <v>0.7</v>
      </c>
      <c r="AC29" s="41">
        <v>-0.3</v>
      </c>
      <c r="AD29" s="57">
        <v>1624</v>
      </c>
    </row>
    <row r="30" spans="1:30" x14ac:dyDescent="0.25">
      <c r="C30" s="86" t="s">
        <v>75</v>
      </c>
      <c r="D30" s="76" t="s">
        <v>42</v>
      </c>
      <c r="E30" s="1"/>
      <c r="F30" s="55" t="str">
        <f t="shared" si="1"/>
        <v>1625/02-11</v>
      </c>
      <c r="G30" s="38"/>
      <c r="H30" s="39" t="s">
        <v>38</v>
      </c>
      <c r="I30" s="46"/>
      <c r="J30" s="81"/>
      <c r="K30" s="47"/>
      <c r="L30" s="39">
        <v>1</v>
      </c>
      <c r="M30" s="40"/>
      <c r="N30" s="40"/>
      <c r="O30" s="41">
        <f t="shared" si="2"/>
        <v>-0.3</v>
      </c>
      <c r="P30" s="42" t="s">
        <v>35</v>
      </c>
      <c r="Q30" s="42" t="s">
        <v>36</v>
      </c>
      <c r="R30" s="42" t="s">
        <v>37</v>
      </c>
      <c r="S30" s="42"/>
      <c r="T30" s="47">
        <f t="shared" si="3"/>
        <v>0</v>
      </c>
      <c r="U30" s="47">
        <f t="shared" si="4"/>
        <v>0</v>
      </c>
      <c r="V30" s="91"/>
      <c r="W30" s="43">
        <f t="shared" si="5"/>
        <v>0</v>
      </c>
      <c r="X30" s="96">
        <f t="shared" si="5"/>
        <v>0</v>
      </c>
      <c r="Y30" s="44">
        <f t="shared" si="6"/>
        <v>1</v>
      </c>
      <c r="Z30" s="44">
        <f t="shared" si="6"/>
        <v>1</v>
      </c>
      <c r="AA30" s="41">
        <v>0.7</v>
      </c>
      <c r="AB30" s="41">
        <v>0.7</v>
      </c>
      <c r="AC30" s="41">
        <v>-0.3</v>
      </c>
      <c r="AD30" s="57">
        <v>1625</v>
      </c>
    </row>
    <row r="31" spans="1:30" x14ac:dyDescent="0.25">
      <c r="C31" s="86" t="s">
        <v>76</v>
      </c>
      <c r="D31" s="76" t="s">
        <v>42</v>
      </c>
      <c r="E31" s="1"/>
      <c r="F31" s="55" t="str">
        <f t="shared" si="1"/>
        <v>1626/02-11</v>
      </c>
      <c r="G31" s="38"/>
      <c r="H31" s="39" t="s">
        <v>38</v>
      </c>
      <c r="I31" s="46"/>
      <c r="J31" s="81"/>
      <c r="K31" s="47"/>
      <c r="L31" s="39">
        <v>1</v>
      </c>
      <c r="M31" s="40"/>
      <c r="N31" s="40"/>
      <c r="O31" s="41">
        <f t="shared" si="2"/>
        <v>-0.3</v>
      </c>
      <c r="P31" s="42" t="s">
        <v>35</v>
      </c>
      <c r="Q31" s="42" t="s">
        <v>36</v>
      </c>
      <c r="R31" s="42" t="s">
        <v>37</v>
      </c>
      <c r="S31" s="42"/>
      <c r="T31" s="47">
        <f t="shared" si="3"/>
        <v>0</v>
      </c>
      <c r="U31" s="47">
        <f t="shared" si="4"/>
        <v>0</v>
      </c>
      <c r="V31" s="91"/>
      <c r="W31" s="43">
        <f t="shared" si="5"/>
        <v>0</v>
      </c>
      <c r="X31" s="96">
        <f t="shared" si="5"/>
        <v>0</v>
      </c>
      <c r="Y31" s="44">
        <f t="shared" si="6"/>
        <v>1</v>
      </c>
      <c r="Z31" s="44">
        <f t="shared" si="6"/>
        <v>1</v>
      </c>
      <c r="AA31" s="41">
        <v>0.7</v>
      </c>
      <c r="AB31" s="41">
        <v>0.7</v>
      </c>
      <c r="AC31" s="41">
        <v>-0.3</v>
      </c>
      <c r="AD31" s="57">
        <v>1626</v>
      </c>
    </row>
    <row r="32" spans="1:30" x14ac:dyDescent="0.25">
      <c r="C32" s="86" t="s">
        <v>77</v>
      </c>
      <c r="D32" s="76" t="s">
        <v>42</v>
      </c>
      <c r="E32" s="1"/>
      <c r="F32" s="55" t="str">
        <f t="shared" si="1"/>
        <v>1627/02-11</v>
      </c>
      <c r="G32" s="38"/>
      <c r="H32" s="39" t="s">
        <v>38</v>
      </c>
      <c r="I32" s="46"/>
      <c r="J32" s="81"/>
      <c r="K32" s="47"/>
      <c r="L32" s="39">
        <v>1</v>
      </c>
      <c r="M32" s="40"/>
      <c r="N32" s="40"/>
      <c r="O32" s="41">
        <f t="shared" si="2"/>
        <v>-0.3</v>
      </c>
      <c r="P32" s="42" t="s">
        <v>35</v>
      </c>
      <c r="Q32" s="42" t="s">
        <v>36</v>
      </c>
      <c r="R32" s="42" t="s">
        <v>37</v>
      </c>
      <c r="S32" s="42"/>
      <c r="T32" s="47">
        <f t="shared" si="3"/>
        <v>0</v>
      </c>
      <c r="U32" s="47">
        <f t="shared" si="4"/>
        <v>0</v>
      </c>
      <c r="V32" s="91"/>
      <c r="W32" s="43">
        <f t="shared" si="5"/>
        <v>0</v>
      </c>
      <c r="X32" s="96">
        <f t="shared" si="5"/>
        <v>0</v>
      </c>
      <c r="Y32" s="44">
        <f t="shared" si="6"/>
        <v>1</v>
      </c>
      <c r="Z32" s="44">
        <f t="shared" si="6"/>
        <v>1</v>
      </c>
      <c r="AA32" s="41">
        <v>0.7</v>
      </c>
      <c r="AB32" s="41">
        <v>0.7</v>
      </c>
      <c r="AC32" s="41">
        <v>-0.3</v>
      </c>
      <c r="AD32" s="57">
        <v>1627</v>
      </c>
    </row>
    <row r="33" spans="3:30" x14ac:dyDescent="0.25">
      <c r="C33" s="86" t="s">
        <v>78</v>
      </c>
      <c r="D33" s="76" t="s">
        <v>42</v>
      </c>
      <c r="E33" s="1"/>
      <c r="F33" s="55" t="str">
        <f t="shared" si="1"/>
        <v>1628/02-11</v>
      </c>
      <c r="G33" s="38"/>
      <c r="H33" s="39" t="s">
        <v>38</v>
      </c>
      <c r="I33" s="46"/>
      <c r="J33" s="81"/>
      <c r="K33" s="47"/>
      <c r="L33" s="39">
        <v>1</v>
      </c>
      <c r="M33" s="40"/>
      <c r="N33" s="40"/>
      <c r="O33" s="41">
        <f t="shared" si="2"/>
        <v>-0.3</v>
      </c>
      <c r="P33" s="42" t="s">
        <v>35</v>
      </c>
      <c r="Q33" s="42" t="s">
        <v>36</v>
      </c>
      <c r="R33" s="42" t="s">
        <v>37</v>
      </c>
      <c r="S33" s="42"/>
      <c r="T33" s="47">
        <f t="shared" si="3"/>
        <v>0</v>
      </c>
      <c r="U33" s="47">
        <f t="shared" si="4"/>
        <v>0</v>
      </c>
      <c r="V33" s="91"/>
      <c r="W33" s="43">
        <f t="shared" si="5"/>
        <v>0</v>
      </c>
      <c r="X33" s="96">
        <f t="shared" si="5"/>
        <v>0</v>
      </c>
      <c r="Y33" s="44">
        <f t="shared" si="6"/>
        <v>1</v>
      </c>
      <c r="Z33" s="44">
        <f t="shared" si="6"/>
        <v>1</v>
      </c>
      <c r="AA33" s="41">
        <v>0.7</v>
      </c>
      <c r="AB33" s="41">
        <v>0.7</v>
      </c>
      <c r="AC33" s="41">
        <v>-0.3</v>
      </c>
      <c r="AD33" s="57">
        <v>1628</v>
      </c>
    </row>
    <row r="34" spans="3:30" x14ac:dyDescent="0.25">
      <c r="C34" s="86" t="s">
        <v>79</v>
      </c>
      <c r="D34" s="76" t="s">
        <v>42</v>
      </c>
      <c r="E34" s="1"/>
      <c r="F34" s="55" t="str">
        <f t="shared" si="1"/>
        <v>1629/02-11</v>
      </c>
      <c r="G34" s="38"/>
      <c r="H34" s="39" t="s">
        <v>38</v>
      </c>
      <c r="I34" s="46"/>
      <c r="J34" s="81"/>
      <c r="K34" s="47"/>
      <c r="L34" s="39">
        <v>1</v>
      </c>
      <c r="M34" s="40"/>
      <c r="N34" s="40"/>
      <c r="O34" s="41">
        <f t="shared" si="2"/>
        <v>-0.3</v>
      </c>
      <c r="P34" s="42" t="s">
        <v>35</v>
      </c>
      <c r="Q34" s="42" t="s">
        <v>36</v>
      </c>
      <c r="R34" s="42" t="s">
        <v>37</v>
      </c>
      <c r="S34" s="42"/>
      <c r="T34" s="47">
        <f t="shared" si="3"/>
        <v>0</v>
      </c>
      <c r="U34" s="47">
        <f t="shared" si="4"/>
        <v>0</v>
      </c>
      <c r="V34" s="91"/>
      <c r="W34" s="43">
        <f t="shared" si="5"/>
        <v>0</v>
      </c>
      <c r="X34" s="96">
        <f t="shared" si="5"/>
        <v>0</v>
      </c>
      <c r="Y34" s="44">
        <f t="shared" si="6"/>
        <v>1</v>
      </c>
      <c r="Z34" s="44">
        <f t="shared" si="6"/>
        <v>1</v>
      </c>
      <c r="AA34" s="41">
        <v>0.7</v>
      </c>
      <c r="AB34" s="41">
        <v>0.7</v>
      </c>
      <c r="AC34" s="41">
        <v>-0.3</v>
      </c>
      <c r="AD34" s="57">
        <v>1629</v>
      </c>
    </row>
    <row r="35" spans="3:30" x14ac:dyDescent="0.25">
      <c r="C35" s="86" t="s">
        <v>80</v>
      </c>
      <c r="D35" s="76" t="s">
        <v>42</v>
      </c>
      <c r="E35" s="1"/>
      <c r="F35" s="55" t="str">
        <f t="shared" si="1"/>
        <v>1630/02-11</v>
      </c>
      <c r="G35" s="38"/>
      <c r="H35" s="39" t="s">
        <v>38</v>
      </c>
      <c r="I35" s="46"/>
      <c r="J35" s="81"/>
      <c r="K35" s="47"/>
      <c r="L35" s="39">
        <v>1</v>
      </c>
      <c r="M35" s="40"/>
      <c r="N35" s="40"/>
      <c r="O35" s="41">
        <f t="shared" si="2"/>
        <v>-0.3</v>
      </c>
      <c r="P35" s="42" t="s">
        <v>35</v>
      </c>
      <c r="Q35" s="42" t="s">
        <v>36</v>
      </c>
      <c r="R35" s="42" t="s">
        <v>37</v>
      </c>
      <c r="S35" s="42"/>
      <c r="T35" s="47">
        <f t="shared" si="3"/>
        <v>0</v>
      </c>
      <c r="U35" s="47">
        <f t="shared" si="4"/>
        <v>0</v>
      </c>
      <c r="V35" s="91"/>
      <c r="W35" s="43">
        <f t="shared" si="5"/>
        <v>0</v>
      </c>
      <c r="X35" s="96">
        <f t="shared" si="5"/>
        <v>0</v>
      </c>
      <c r="Y35" s="44">
        <f t="shared" si="6"/>
        <v>1</v>
      </c>
      <c r="Z35" s="44">
        <f t="shared" si="6"/>
        <v>1</v>
      </c>
      <c r="AA35" s="41">
        <v>0.7</v>
      </c>
      <c r="AB35" s="41">
        <v>0.7</v>
      </c>
      <c r="AC35" s="41">
        <v>-0.3</v>
      </c>
      <c r="AD35" s="57">
        <v>1630</v>
      </c>
    </row>
    <row r="36" spans="3:30" x14ac:dyDescent="0.25">
      <c r="C36" s="86" t="s">
        <v>81</v>
      </c>
      <c r="D36" s="76" t="s">
        <v>42</v>
      </c>
      <c r="E36" s="1"/>
      <c r="F36" s="55" t="str">
        <f t="shared" si="1"/>
        <v>1631/02-11</v>
      </c>
      <c r="G36" s="38"/>
      <c r="H36" s="39" t="s">
        <v>38</v>
      </c>
      <c r="I36" s="46"/>
      <c r="J36" s="81"/>
      <c r="K36" s="47"/>
      <c r="L36" s="39">
        <v>1</v>
      </c>
      <c r="M36" s="40"/>
      <c r="N36" s="40"/>
      <c r="O36" s="41">
        <f t="shared" si="2"/>
        <v>-0.3</v>
      </c>
      <c r="P36" s="42" t="s">
        <v>35</v>
      </c>
      <c r="Q36" s="42" t="s">
        <v>36</v>
      </c>
      <c r="R36" s="42" t="s">
        <v>37</v>
      </c>
      <c r="S36" s="42"/>
      <c r="T36" s="47">
        <f t="shared" si="3"/>
        <v>0</v>
      </c>
      <c r="U36" s="47">
        <f t="shared" si="4"/>
        <v>0</v>
      </c>
      <c r="V36" s="91"/>
      <c r="W36" s="43">
        <f t="shared" si="5"/>
        <v>0</v>
      </c>
      <c r="X36" s="96">
        <f t="shared" si="5"/>
        <v>0</v>
      </c>
      <c r="Y36" s="44">
        <f t="shared" si="6"/>
        <v>1</v>
      </c>
      <c r="Z36" s="44">
        <f t="shared" si="6"/>
        <v>1</v>
      </c>
      <c r="AA36" s="41">
        <v>0.7</v>
      </c>
      <c r="AB36" s="41">
        <v>0.7</v>
      </c>
      <c r="AC36" s="41">
        <v>-0.3</v>
      </c>
      <c r="AD36" s="57">
        <v>1631</v>
      </c>
    </row>
    <row r="37" spans="3:30" x14ac:dyDescent="0.25">
      <c r="C37" s="86" t="s">
        <v>82</v>
      </c>
      <c r="D37" s="76" t="s">
        <v>42</v>
      </c>
      <c r="E37" s="1"/>
      <c r="F37" s="55" t="str">
        <f t="shared" si="1"/>
        <v>1632/02-11</v>
      </c>
      <c r="G37" s="38"/>
      <c r="H37" s="39" t="s">
        <v>38</v>
      </c>
      <c r="I37" s="46"/>
      <c r="J37" s="81"/>
      <c r="K37" s="47"/>
      <c r="L37" s="39">
        <v>1</v>
      </c>
      <c r="M37" s="40"/>
      <c r="N37" s="40"/>
      <c r="O37" s="41">
        <f t="shared" si="2"/>
        <v>-0.3</v>
      </c>
      <c r="P37" s="42" t="s">
        <v>35</v>
      </c>
      <c r="Q37" s="42" t="s">
        <v>36</v>
      </c>
      <c r="R37" s="42" t="s">
        <v>37</v>
      </c>
      <c r="S37" s="42"/>
      <c r="T37" s="47">
        <f t="shared" si="3"/>
        <v>0</v>
      </c>
      <c r="U37" s="47">
        <f t="shared" si="4"/>
        <v>0</v>
      </c>
      <c r="V37" s="91"/>
      <c r="W37" s="43">
        <f t="shared" si="5"/>
        <v>0</v>
      </c>
      <c r="X37" s="96">
        <f t="shared" si="5"/>
        <v>0</v>
      </c>
      <c r="Y37" s="44">
        <f t="shared" si="6"/>
        <v>1</v>
      </c>
      <c r="Z37" s="44">
        <f t="shared" si="6"/>
        <v>1</v>
      </c>
      <c r="AA37" s="41">
        <v>0.7</v>
      </c>
      <c r="AB37" s="41">
        <v>0.7</v>
      </c>
      <c r="AC37" s="41">
        <v>-0.3</v>
      </c>
      <c r="AD37" s="57">
        <v>1632</v>
      </c>
    </row>
    <row r="38" spans="3:30" x14ac:dyDescent="0.25">
      <c r="C38" s="86" t="s">
        <v>83</v>
      </c>
      <c r="D38" s="76" t="s">
        <v>42</v>
      </c>
      <c r="E38" s="1"/>
      <c r="F38" s="55" t="str">
        <f t="shared" si="1"/>
        <v>1633/02-11</v>
      </c>
      <c r="G38" s="38"/>
      <c r="H38" s="39" t="s">
        <v>38</v>
      </c>
      <c r="I38" s="46"/>
      <c r="J38" s="81"/>
      <c r="K38" s="47"/>
      <c r="L38" s="39">
        <v>1</v>
      </c>
      <c r="M38" s="40"/>
      <c r="N38" s="40"/>
      <c r="O38" s="41">
        <f t="shared" si="2"/>
        <v>-0.3</v>
      </c>
      <c r="P38" s="42" t="s">
        <v>35</v>
      </c>
      <c r="Q38" s="42" t="s">
        <v>36</v>
      </c>
      <c r="R38" s="42" t="s">
        <v>37</v>
      </c>
      <c r="S38" s="42"/>
      <c r="T38" s="47">
        <f t="shared" si="3"/>
        <v>0</v>
      </c>
      <c r="U38" s="47">
        <f t="shared" si="4"/>
        <v>0</v>
      </c>
      <c r="V38" s="91"/>
      <c r="W38" s="43">
        <f t="shared" si="5"/>
        <v>0</v>
      </c>
      <c r="X38" s="96">
        <f t="shared" si="5"/>
        <v>0</v>
      </c>
      <c r="Y38" s="44">
        <f t="shared" si="6"/>
        <v>1</v>
      </c>
      <c r="Z38" s="44">
        <f t="shared" si="6"/>
        <v>1</v>
      </c>
      <c r="AA38" s="41">
        <v>0.7</v>
      </c>
      <c r="AB38" s="41">
        <v>0.7</v>
      </c>
      <c r="AC38" s="41">
        <v>-0.3</v>
      </c>
      <c r="AD38" s="57">
        <v>1633</v>
      </c>
    </row>
    <row r="39" spans="3:30" x14ac:dyDescent="0.25">
      <c r="J39" s="85"/>
      <c r="W39" s="84"/>
    </row>
    <row r="40" spans="3:30" x14ac:dyDescent="0.25">
      <c r="J40" s="85"/>
      <c r="W40" s="84"/>
    </row>
    <row r="41" spans="3:30" x14ac:dyDescent="0.25">
      <c r="J41" s="85"/>
      <c r="W41" s="84"/>
    </row>
    <row r="42" spans="3:30" x14ac:dyDescent="0.25">
      <c r="J42" s="85"/>
      <c r="W42" s="84"/>
    </row>
    <row r="43" spans="3:30" x14ac:dyDescent="0.25">
      <c r="J43" s="85"/>
      <c r="W43" s="84"/>
    </row>
    <row r="44" spans="3:30" x14ac:dyDescent="0.25">
      <c r="J44" s="85"/>
      <c r="W44" s="84"/>
    </row>
    <row r="45" spans="3:30" x14ac:dyDescent="0.25">
      <c r="J45" s="85"/>
      <c r="W45" s="84"/>
    </row>
    <row r="46" spans="3:30" x14ac:dyDescent="0.25">
      <c r="J46" s="85"/>
      <c r="W46" s="84"/>
    </row>
    <row r="47" spans="3:30" x14ac:dyDescent="0.25">
      <c r="J47" s="85"/>
      <c r="W47" s="84"/>
    </row>
    <row r="48" spans="3:30" x14ac:dyDescent="0.25">
      <c r="J48" s="85"/>
      <c r="W48" s="84"/>
    </row>
    <row r="49" spans="10:23" x14ac:dyDescent="0.25">
      <c r="J49" s="85"/>
      <c r="W49" s="84"/>
    </row>
    <row r="50" spans="10:23" x14ac:dyDescent="0.25">
      <c r="J50" s="85"/>
      <c r="W50" s="84"/>
    </row>
    <row r="51" spans="10:23" x14ac:dyDescent="0.25">
      <c r="J51" s="85"/>
      <c r="W51" s="84"/>
    </row>
    <row r="52" spans="10:23" x14ac:dyDescent="0.25">
      <c r="J52" s="85"/>
      <c r="W52" s="84"/>
    </row>
    <row r="53" spans="10:23" x14ac:dyDescent="0.25">
      <c r="J53" s="85"/>
      <c r="W53" s="84"/>
    </row>
    <row r="54" spans="10:23" x14ac:dyDescent="0.25">
      <c r="J54" s="85"/>
      <c r="W54" s="84"/>
    </row>
    <row r="55" spans="10:23" x14ac:dyDescent="0.25">
      <c r="J55" s="85"/>
      <c r="W55" s="84"/>
    </row>
    <row r="56" spans="10:23" x14ac:dyDescent="0.25">
      <c r="J56" s="85"/>
      <c r="W56" s="84"/>
    </row>
    <row r="57" spans="10:23" x14ac:dyDescent="0.25">
      <c r="J57" s="85"/>
      <c r="W57" s="84"/>
    </row>
    <row r="58" spans="10:23" x14ac:dyDescent="0.25">
      <c r="J58" s="85"/>
      <c r="W58" s="84"/>
    </row>
    <row r="59" spans="10:23" x14ac:dyDescent="0.25">
      <c r="J59" s="85"/>
      <c r="W59" s="84"/>
    </row>
    <row r="60" spans="10:23" x14ac:dyDescent="0.25">
      <c r="J60" s="85"/>
      <c r="W60" s="84"/>
    </row>
    <row r="61" spans="10:23" x14ac:dyDescent="0.25">
      <c r="J61" s="85"/>
      <c r="W61" s="84"/>
    </row>
    <row r="62" spans="10:23" x14ac:dyDescent="0.25">
      <c r="J62" s="85"/>
      <c r="W62" s="84"/>
    </row>
    <row r="63" spans="10:23" x14ac:dyDescent="0.25">
      <c r="J63" s="85"/>
      <c r="W63" s="84"/>
    </row>
    <row r="64" spans="10:23" x14ac:dyDescent="0.25">
      <c r="J64" s="85"/>
      <c r="W64" s="84"/>
    </row>
    <row r="65" spans="10:23" x14ac:dyDescent="0.25">
      <c r="J65" s="85"/>
      <c r="W65" s="84"/>
    </row>
    <row r="66" spans="10:23" x14ac:dyDescent="0.25">
      <c r="J66" s="85"/>
      <c r="W66" s="84"/>
    </row>
    <row r="67" spans="10:23" x14ac:dyDescent="0.25">
      <c r="J67" s="85"/>
      <c r="W67" s="84"/>
    </row>
    <row r="68" spans="10:23" x14ac:dyDescent="0.25">
      <c r="J68" s="85"/>
      <c r="W68" s="84"/>
    </row>
    <row r="69" spans="10:23" x14ac:dyDescent="0.25">
      <c r="J69" s="85"/>
      <c r="W69" s="84"/>
    </row>
    <row r="70" spans="10:23" x14ac:dyDescent="0.25">
      <c r="J70" s="85"/>
      <c r="W70" s="84"/>
    </row>
    <row r="71" spans="10:23" x14ac:dyDescent="0.25">
      <c r="J71" s="85"/>
      <c r="W71" s="84"/>
    </row>
    <row r="72" spans="10:23" x14ac:dyDescent="0.25">
      <c r="J72" s="85"/>
      <c r="W72" s="84"/>
    </row>
    <row r="73" spans="10:23" x14ac:dyDescent="0.25">
      <c r="J73" s="85"/>
      <c r="W73" s="84"/>
    </row>
    <row r="74" spans="10:23" x14ac:dyDescent="0.25">
      <c r="J74" s="85"/>
      <c r="W74" s="84"/>
    </row>
    <row r="75" spans="10:23" x14ac:dyDescent="0.25">
      <c r="J75" s="85"/>
      <c r="W75" s="84"/>
    </row>
    <row r="76" spans="10:23" x14ac:dyDescent="0.25">
      <c r="J76" s="85"/>
      <c r="W76" s="84"/>
    </row>
    <row r="77" spans="10:23" x14ac:dyDescent="0.25">
      <c r="J77" s="85"/>
      <c r="W77" s="84"/>
    </row>
    <row r="78" spans="10:23" x14ac:dyDescent="0.25">
      <c r="J78" s="85"/>
      <c r="W78" s="84"/>
    </row>
    <row r="79" spans="10:23" x14ac:dyDescent="0.25">
      <c r="J79" s="85"/>
      <c r="W79" s="84"/>
    </row>
    <row r="80" spans="10:23" x14ac:dyDescent="0.25">
      <c r="J80" s="85"/>
      <c r="W80" s="84"/>
    </row>
    <row r="81" spans="10:23" x14ac:dyDescent="0.25">
      <c r="J81" s="85"/>
      <c r="W81" s="84"/>
    </row>
    <row r="82" spans="10:23" x14ac:dyDescent="0.25">
      <c r="J82" s="85"/>
      <c r="W82" s="84"/>
    </row>
    <row r="83" spans="10:23" x14ac:dyDescent="0.25">
      <c r="J83" s="85"/>
      <c r="W83" s="84"/>
    </row>
    <row r="84" spans="10:23" x14ac:dyDescent="0.25">
      <c r="J84" s="85"/>
      <c r="W84" s="84"/>
    </row>
    <row r="85" spans="10:23" x14ac:dyDescent="0.25">
      <c r="J85" s="85"/>
      <c r="W85" s="84"/>
    </row>
    <row r="86" spans="10:23" x14ac:dyDescent="0.25">
      <c r="J86" s="85"/>
      <c r="W86" s="84"/>
    </row>
    <row r="87" spans="10:23" x14ac:dyDescent="0.25">
      <c r="J87" s="85"/>
      <c r="W87" s="84"/>
    </row>
    <row r="88" spans="10:23" x14ac:dyDescent="0.25">
      <c r="J88" s="85"/>
      <c r="W88" s="84"/>
    </row>
    <row r="89" spans="10:23" x14ac:dyDescent="0.25">
      <c r="J89" s="85"/>
      <c r="W89" s="84"/>
    </row>
    <row r="90" spans="10:23" x14ac:dyDescent="0.25">
      <c r="J90" s="85"/>
      <c r="W90" s="84"/>
    </row>
    <row r="91" spans="10:23" x14ac:dyDescent="0.25">
      <c r="J91" s="85"/>
      <c r="W91" s="84"/>
    </row>
    <row r="92" spans="10:23" x14ac:dyDescent="0.25">
      <c r="J92" s="85"/>
      <c r="W92" s="84"/>
    </row>
    <row r="93" spans="10:23" x14ac:dyDescent="0.25">
      <c r="J93" s="85"/>
      <c r="W93" s="84"/>
    </row>
    <row r="94" spans="10:23" x14ac:dyDescent="0.25">
      <c r="J94" s="85"/>
      <c r="W94" s="84"/>
    </row>
    <row r="95" spans="10:23" x14ac:dyDescent="0.25">
      <c r="J95" s="85"/>
      <c r="W95" s="84"/>
    </row>
    <row r="96" spans="10:23" x14ac:dyDescent="0.25">
      <c r="J96" s="85"/>
      <c r="W96" s="84"/>
    </row>
    <row r="97" spans="10:23" x14ac:dyDescent="0.25">
      <c r="J97" s="85"/>
      <c r="W97" s="84"/>
    </row>
    <row r="98" spans="10:23" x14ac:dyDescent="0.25">
      <c r="J98" s="85"/>
      <c r="W98" s="84"/>
    </row>
    <row r="99" spans="10:23" x14ac:dyDescent="0.25">
      <c r="J99" s="85"/>
      <c r="W99" s="84"/>
    </row>
    <row r="100" spans="10:23" x14ac:dyDescent="0.25">
      <c r="J100" s="85"/>
      <c r="W100" s="84"/>
    </row>
    <row r="101" spans="10:23" x14ac:dyDescent="0.25">
      <c r="J101" s="85"/>
      <c r="W101" s="84"/>
    </row>
    <row r="102" spans="10:23" x14ac:dyDescent="0.25">
      <c r="J102" s="85"/>
      <c r="W102" s="84"/>
    </row>
    <row r="103" spans="10:23" x14ac:dyDescent="0.25">
      <c r="J103" s="85"/>
      <c r="W103" s="84"/>
    </row>
    <row r="104" spans="10:23" x14ac:dyDescent="0.25">
      <c r="J104" s="85"/>
      <c r="W104" s="84"/>
    </row>
    <row r="105" spans="10:23" x14ac:dyDescent="0.25">
      <c r="J105" s="85"/>
      <c r="W105" s="84"/>
    </row>
    <row r="106" spans="10:23" x14ac:dyDescent="0.25">
      <c r="J106" s="85"/>
      <c r="W106" s="84"/>
    </row>
    <row r="107" spans="10:23" x14ac:dyDescent="0.25">
      <c r="J107" s="85"/>
      <c r="W107" s="84"/>
    </row>
    <row r="108" spans="10:23" x14ac:dyDescent="0.25">
      <c r="J108" s="85"/>
      <c r="W108" s="84"/>
    </row>
    <row r="109" spans="10:23" x14ac:dyDescent="0.25">
      <c r="J109" s="85"/>
      <c r="W109" s="84"/>
    </row>
    <row r="110" spans="10:23" x14ac:dyDescent="0.25">
      <c r="J110" s="85"/>
      <c r="W110" s="84"/>
    </row>
    <row r="111" spans="10:23" x14ac:dyDescent="0.25">
      <c r="J111" s="85"/>
      <c r="W111" s="84"/>
    </row>
    <row r="112" spans="10:23" x14ac:dyDescent="0.25">
      <c r="W112" s="84"/>
    </row>
    <row r="113" spans="23:23" x14ac:dyDescent="0.25">
      <c r="W113" s="84"/>
    </row>
    <row r="114" spans="23:23" x14ac:dyDescent="0.25">
      <c r="W114" s="84"/>
    </row>
    <row r="115" spans="23:23" x14ac:dyDescent="0.25">
      <c r="W115" s="84"/>
    </row>
    <row r="116" spans="23:23" x14ac:dyDescent="0.25">
      <c r="W116" s="84"/>
    </row>
    <row r="117" spans="23:23" x14ac:dyDescent="0.25">
      <c r="W117" s="84"/>
    </row>
  </sheetData>
  <autoFilter ref="A4:AW5"/>
  <customSheetViews>
    <customSheetView guid="{2A6FAAE2-4A87-4E67-A4AB-82AEFA0F28B8}" scale="110" showAutoFilter="1" state="hidden">
      <pane xSplit="9" ySplit="4" topLeftCell="J5" activePane="bottomRight" state="frozen"/>
      <selection pane="bottomRight" activeCell="M421" activeCellId="2" sqref="F421:G465 K421:K465 M421:N465"/>
      <pageMargins left="0.7" right="0.7" top="0.75" bottom="0.75" header="0.3" footer="0.3"/>
      <pageSetup paperSize="9" orientation="landscape" r:id="rId1"/>
      <autoFilter ref="B1:AX1"/>
    </customSheetView>
  </customSheetViews>
  <mergeCells count="1">
    <mergeCell ref="M3:N3"/>
  </mergeCells>
  <phoneticPr fontId="8" type="noConversion"/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X31"/>
  <sheetViews>
    <sheetView zoomScale="115" zoomScaleNormal="115" workbookViewId="0">
      <pane xSplit="9" ySplit="4" topLeftCell="J5" activePane="bottomRight" state="frozen"/>
      <selection activeCell="M421" activeCellId="2" sqref="F421:G465 K421:K465 M421:N465"/>
      <selection pane="topRight" activeCell="M421" activeCellId="2" sqref="F421:G465 K421:K465 M421:N465"/>
      <selection pane="bottomLeft" activeCell="M421" activeCellId="2" sqref="F421:G465 K421:K465 M421:N465"/>
      <selection pane="bottomRight" activeCell="M421" activeCellId="2" sqref="F421:G465 K421:K465 M421:N465"/>
    </sheetView>
  </sheetViews>
  <sheetFormatPr defaultColWidth="8.75" defaultRowHeight="15.75" outlineLevelCol="1" x14ac:dyDescent="0.25"/>
  <cols>
    <col min="1" max="2" width="9.125" customWidth="1"/>
    <col min="3" max="3" width="5.125" customWidth="1"/>
    <col min="4" max="4" width="7" customWidth="1"/>
    <col min="5" max="5" width="8.625" style="56" customWidth="1"/>
    <col min="6" max="6" width="10.5" customWidth="1"/>
    <col min="7" max="7" width="19.5" style="78" customWidth="1"/>
    <col min="8" max="8" width="3.5" customWidth="1"/>
    <col min="9" max="9" width="15.5" customWidth="1"/>
    <col min="10" max="10" width="25.125" style="75" customWidth="1" collapsed="1"/>
    <col min="11" max="12" width="12.75" style="60" customWidth="1"/>
    <col min="13" max="13" width="5.75" customWidth="1" outlineLevel="1"/>
    <col min="14" max="15" width="9" customWidth="1" outlineLevel="1"/>
    <col min="16" max="16" width="10.375" customWidth="1" outlineLevel="1"/>
    <col min="17" max="19" width="8.75" customWidth="1" outlineLevel="1"/>
    <col min="20" max="20" width="10.625" customWidth="1"/>
    <col min="21" max="21" width="10" customWidth="1" outlineLevel="1"/>
    <col min="22" max="22" width="9.25" customWidth="1"/>
    <col min="23" max="23" width="8.75" customWidth="1"/>
    <col min="24" max="24" width="10.125" style="79" customWidth="1"/>
    <col min="25" max="26" width="8.75" customWidth="1"/>
    <col min="27" max="30" width="9" customWidth="1"/>
    <col min="31" max="31" width="8.75" style="83"/>
  </cols>
  <sheetData>
    <row r="1" spans="1:50" s="11" customFormat="1" ht="18" customHeight="1" x14ac:dyDescent="0.25">
      <c r="A1" s="79" t="s">
        <v>45</v>
      </c>
      <c r="B1" s="79"/>
      <c r="C1" s="2" t="s">
        <v>39</v>
      </c>
      <c r="D1" s="50"/>
      <c r="E1" s="56"/>
      <c r="F1" s="3"/>
      <c r="G1" s="3"/>
      <c r="H1" s="4"/>
      <c r="I1" s="5"/>
      <c r="J1" s="71"/>
      <c r="K1" s="71"/>
      <c r="L1" s="71"/>
      <c r="M1" s="6"/>
      <c r="N1" s="6"/>
      <c r="O1" s="49"/>
      <c r="P1" s="8"/>
      <c r="Q1" s="8"/>
      <c r="R1" s="7"/>
      <c r="S1" s="7"/>
      <c r="T1" s="80"/>
      <c r="U1" s="9"/>
      <c r="V1" s="10"/>
      <c r="W1" s="87"/>
      <c r="Y1" s="92"/>
      <c r="Z1" s="8"/>
      <c r="AA1" s="8"/>
      <c r="AB1" s="8"/>
      <c r="AC1" s="8"/>
      <c r="AD1" s="8"/>
      <c r="AE1" s="82"/>
      <c r="AV1" s="12"/>
      <c r="AW1" s="12"/>
      <c r="AX1" s="12"/>
    </row>
    <row r="2" spans="1:50" s="25" customFormat="1" ht="12.75" customHeight="1" x14ac:dyDescent="0.25">
      <c r="C2" s="13"/>
      <c r="D2" s="51"/>
      <c r="E2" s="14"/>
      <c r="F2" s="53"/>
      <c r="G2" s="15"/>
      <c r="H2" s="48"/>
      <c r="I2" s="16"/>
      <c r="J2" s="72"/>
      <c r="K2" s="58"/>
      <c r="L2" s="58"/>
      <c r="M2" s="17"/>
      <c r="N2" s="18"/>
      <c r="O2" s="19"/>
      <c r="P2" s="20"/>
      <c r="Q2" s="19"/>
      <c r="R2" s="21" t="s">
        <v>0</v>
      </c>
      <c r="S2" s="22"/>
      <c r="T2" s="23"/>
      <c r="U2" s="24" t="s">
        <v>1</v>
      </c>
      <c r="V2" s="23"/>
      <c r="W2" s="88"/>
      <c r="X2" s="4"/>
      <c r="Y2" s="93"/>
      <c r="Z2" s="7"/>
      <c r="AA2" s="7"/>
      <c r="AB2" s="8"/>
      <c r="AC2" s="8"/>
      <c r="AD2" s="8"/>
      <c r="AE2" s="82"/>
      <c r="AV2" s="26"/>
      <c r="AW2" s="26"/>
      <c r="AX2" s="26"/>
    </row>
    <row r="3" spans="1:50" s="70" customFormat="1" ht="21.2" customHeight="1" x14ac:dyDescent="0.2">
      <c r="C3" s="61" t="s">
        <v>49</v>
      </c>
      <c r="D3" s="61" t="s">
        <v>40</v>
      </c>
      <c r="E3" s="62" t="s">
        <v>2</v>
      </c>
      <c r="F3" s="63" t="s">
        <v>3</v>
      </c>
      <c r="G3" s="64" t="s">
        <v>4</v>
      </c>
      <c r="H3" s="21" t="s">
        <v>5</v>
      </c>
      <c r="I3" s="65" t="s">
        <v>6</v>
      </c>
      <c r="J3" s="73" t="s">
        <v>7</v>
      </c>
      <c r="K3" s="66" t="s">
        <v>8</v>
      </c>
      <c r="L3" s="66" t="s">
        <v>119</v>
      </c>
      <c r="M3" s="21" t="s">
        <v>9</v>
      </c>
      <c r="N3" s="202" t="s">
        <v>6</v>
      </c>
      <c r="O3" s="203"/>
      <c r="P3" s="21" t="s">
        <v>10</v>
      </c>
      <c r="Q3" s="21" t="s">
        <v>11</v>
      </c>
      <c r="R3" s="21" t="s">
        <v>12</v>
      </c>
      <c r="S3" s="21" t="s">
        <v>13</v>
      </c>
      <c r="T3" s="21" t="s">
        <v>14</v>
      </c>
      <c r="U3" s="66" t="s">
        <v>15</v>
      </c>
      <c r="V3" s="21" t="s">
        <v>16</v>
      </c>
      <c r="W3" s="89" t="s">
        <v>17</v>
      </c>
      <c r="X3" s="67"/>
      <c r="Y3" s="94"/>
      <c r="Z3" s="68"/>
      <c r="AA3" s="68"/>
      <c r="AB3" s="68"/>
      <c r="AC3" s="68"/>
      <c r="AD3" s="68"/>
      <c r="AE3" s="69" t="s">
        <v>87</v>
      </c>
    </row>
    <row r="4" spans="1:50" s="36" customFormat="1" ht="13.7" customHeight="1" x14ac:dyDescent="0.25">
      <c r="B4" s="104" t="s">
        <v>120</v>
      </c>
      <c r="C4" s="27" t="s">
        <v>18</v>
      </c>
      <c r="D4" s="52"/>
      <c r="E4" s="28" t="s">
        <v>19</v>
      </c>
      <c r="F4" s="54" t="s">
        <v>20</v>
      </c>
      <c r="G4" s="30" t="s">
        <v>21</v>
      </c>
      <c r="H4" s="29" t="s">
        <v>22</v>
      </c>
      <c r="I4" s="31" t="s">
        <v>23</v>
      </c>
      <c r="J4" s="74" t="s">
        <v>24</v>
      </c>
      <c r="K4" s="59" t="s">
        <v>25</v>
      </c>
      <c r="L4" s="59"/>
      <c r="M4" s="29" t="s">
        <v>26</v>
      </c>
      <c r="N4" s="29" t="s">
        <v>23</v>
      </c>
      <c r="O4" s="29"/>
      <c r="P4" s="29" t="s">
        <v>27</v>
      </c>
      <c r="Q4" s="29" t="s">
        <v>28</v>
      </c>
      <c r="R4" s="29" t="s">
        <v>29</v>
      </c>
      <c r="S4" s="29" t="s">
        <v>30</v>
      </c>
      <c r="T4" s="32" t="s">
        <v>31</v>
      </c>
      <c r="U4" s="33" t="s">
        <v>32</v>
      </c>
      <c r="V4" s="29" t="s">
        <v>33</v>
      </c>
      <c r="W4" s="90" t="s">
        <v>34</v>
      </c>
      <c r="X4" s="34"/>
      <c r="Y4" s="95"/>
      <c r="Z4" s="35"/>
      <c r="AA4" s="35"/>
      <c r="AB4" s="35"/>
      <c r="AC4" s="35"/>
      <c r="AD4" s="35"/>
      <c r="AE4" s="57"/>
      <c r="AV4" s="37"/>
      <c r="AW4" s="37"/>
      <c r="AX4" s="37"/>
    </row>
    <row r="5" spans="1:50" s="45" customFormat="1" ht="26.25" x14ac:dyDescent="0.25">
      <c r="A5" s="77" t="str">
        <f>CONCATENATE("Дог. № ",F5," от ",I5,"; ",G5)</f>
        <v>Дог. № 130/03-11 от 01.02.11-31.03.11; Котенко Г.А.</v>
      </c>
      <c r="B5" s="77" t="str">
        <f>CONCATENATE($B$4,I5)</f>
        <v>Акт от 01.02.11-31.03.11</v>
      </c>
      <c r="C5" s="86" t="s">
        <v>50</v>
      </c>
      <c r="D5" s="76" t="s">
        <v>42</v>
      </c>
      <c r="E5" s="1" t="s">
        <v>43</v>
      </c>
      <c r="F5" s="55" t="s">
        <v>95</v>
      </c>
      <c r="G5" s="38" t="s">
        <v>103</v>
      </c>
      <c r="H5" s="39" t="s">
        <v>38</v>
      </c>
      <c r="I5" s="97" t="s">
        <v>111</v>
      </c>
      <c r="J5" s="99" t="s">
        <v>113</v>
      </c>
      <c r="K5" s="100">
        <v>30000</v>
      </c>
      <c r="L5" s="100">
        <f>K5*0.311</f>
        <v>9330</v>
      </c>
      <c r="M5" s="101">
        <v>1</v>
      </c>
      <c r="N5" s="102">
        <v>40575</v>
      </c>
      <c r="O5" s="102">
        <v>40633</v>
      </c>
      <c r="P5" s="41">
        <f>IF((AA5-Z5)&gt;1,AB5,IF((AA5-Z5)=1,AC5,AD5))</f>
        <v>0.7</v>
      </c>
      <c r="Q5" s="42" t="s">
        <v>35</v>
      </c>
      <c r="R5" s="42" t="s">
        <v>36</v>
      </c>
      <c r="S5" s="42" t="s">
        <v>37</v>
      </c>
      <c r="T5" s="42" t="s">
        <v>86</v>
      </c>
      <c r="U5" s="47">
        <f>K5</f>
        <v>30000</v>
      </c>
      <c r="V5" s="47">
        <f>U5</f>
        <v>30000</v>
      </c>
      <c r="W5" s="91"/>
      <c r="X5" s="43">
        <f>DAY(N5)</f>
        <v>1</v>
      </c>
      <c r="Y5" s="96">
        <f>DAY(O5)</f>
        <v>31</v>
      </c>
      <c r="Z5" s="44">
        <f>MONTH(N5)</f>
        <v>2</v>
      </c>
      <c r="AA5" s="44">
        <f>MONTH(O5)</f>
        <v>3</v>
      </c>
      <c r="AB5" s="41">
        <v>0.7</v>
      </c>
      <c r="AC5" s="41">
        <v>0.7</v>
      </c>
      <c r="AD5" s="41">
        <v>-0.3</v>
      </c>
      <c r="AE5" s="57">
        <v>1600</v>
      </c>
    </row>
    <row r="6" spans="1:50" s="45" customFormat="1" x14ac:dyDescent="0.25">
      <c r="A6" s="77" t="str">
        <f t="shared" ref="A6:A12" si="0">CONCATENATE("Дог. № ",F6," от ",I6,"; ",G6)</f>
        <v>Дог. № 131/03-11 от 01.02.11-31.03.11; Наими М Ю</v>
      </c>
      <c r="B6" s="77" t="str">
        <f t="shared" ref="B6:B12" si="1">CONCATENATE($B$4,I6)</f>
        <v>Акт от 01.02.11-31.03.11</v>
      </c>
      <c r="C6" s="86" t="s">
        <v>51</v>
      </c>
      <c r="D6" s="76" t="s">
        <v>42</v>
      </c>
      <c r="E6" s="1" t="s">
        <v>43</v>
      </c>
      <c r="F6" s="55" t="s">
        <v>96</v>
      </c>
      <c r="G6" s="38" t="s">
        <v>104</v>
      </c>
      <c r="H6" s="39" t="s">
        <v>38</v>
      </c>
      <c r="I6" s="97" t="s">
        <v>111</v>
      </c>
      <c r="J6" s="99" t="s">
        <v>114</v>
      </c>
      <c r="K6" s="100">
        <v>40900</v>
      </c>
      <c r="L6" s="100">
        <f t="shared" ref="L6:L12" si="2">K6*0.311</f>
        <v>12719.9</v>
      </c>
      <c r="M6" s="101">
        <v>1</v>
      </c>
      <c r="N6" s="102">
        <v>40575</v>
      </c>
      <c r="O6" s="102">
        <v>40633</v>
      </c>
      <c r="P6" s="41">
        <f>IF((AA6-Z6)&gt;1,AB6,IF((AA6-Z6)=1,AC6,AD6))</f>
        <v>0.7</v>
      </c>
      <c r="Q6" s="42" t="s">
        <v>35</v>
      </c>
      <c r="R6" s="42" t="s">
        <v>36</v>
      </c>
      <c r="S6" s="42" t="s">
        <v>37</v>
      </c>
      <c r="T6" s="42" t="s">
        <v>86</v>
      </c>
      <c r="U6" s="47">
        <f>K6</f>
        <v>40900</v>
      </c>
      <c r="V6" s="47">
        <f>U6</f>
        <v>40900</v>
      </c>
      <c r="W6" s="91"/>
      <c r="X6" s="43">
        <f>DAY(N6)</f>
        <v>1</v>
      </c>
      <c r="Y6" s="96">
        <f>DAY(O6)</f>
        <v>31</v>
      </c>
      <c r="Z6" s="44">
        <f>MONTH(N6)</f>
        <v>2</v>
      </c>
      <c r="AA6" s="44">
        <f>MONTH(O6)</f>
        <v>3</v>
      </c>
      <c r="AB6" s="41">
        <v>0.7</v>
      </c>
      <c r="AC6" s="41">
        <v>0.7</v>
      </c>
      <c r="AD6" s="41">
        <v>-0.3</v>
      </c>
      <c r="AE6" s="57">
        <v>1601</v>
      </c>
    </row>
    <row r="7" spans="1:50" x14ac:dyDescent="0.25">
      <c r="A7" s="77" t="str">
        <f t="shared" si="0"/>
        <v>Дог. № 132/03-11 от 01.03.11-31.03.11; Мокроусова А.К</v>
      </c>
      <c r="B7" s="77" t="str">
        <f t="shared" si="1"/>
        <v>Акт от 01.03.11-31.03.11</v>
      </c>
      <c r="C7" s="86" t="s">
        <v>52</v>
      </c>
      <c r="D7" s="76" t="s">
        <v>42</v>
      </c>
      <c r="E7" s="1" t="s">
        <v>43</v>
      </c>
      <c r="F7" s="55" t="s">
        <v>97</v>
      </c>
      <c r="G7" s="38" t="s">
        <v>105</v>
      </c>
      <c r="H7" s="39" t="s">
        <v>38</v>
      </c>
      <c r="I7" s="98" t="s">
        <v>112</v>
      </c>
      <c r="J7" s="99" t="s">
        <v>115</v>
      </c>
      <c r="K7" s="100">
        <v>25000</v>
      </c>
      <c r="L7" s="100">
        <f t="shared" si="2"/>
        <v>7775</v>
      </c>
      <c r="M7" s="101">
        <v>1</v>
      </c>
      <c r="N7" s="103">
        <v>40603</v>
      </c>
      <c r="O7" s="103">
        <v>40633</v>
      </c>
      <c r="P7" s="41">
        <f t="shared" ref="P7:P12" si="3">IF((AA7-Z7)&gt;1,AB7,IF((AA7-Z7)=1,AC7,AD7))</f>
        <v>-0.3</v>
      </c>
      <c r="Q7" s="42" t="s">
        <v>35</v>
      </c>
      <c r="R7" s="42" t="s">
        <v>36</v>
      </c>
      <c r="S7" s="42" t="s">
        <v>37</v>
      </c>
      <c r="T7" s="42" t="s">
        <v>86</v>
      </c>
      <c r="U7" s="47">
        <f t="shared" ref="U7:U12" si="4">K7</f>
        <v>25000</v>
      </c>
      <c r="V7" s="47">
        <f t="shared" ref="V7:V12" si="5">U7</f>
        <v>25000</v>
      </c>
      <c r="W7" s="91"/>
      <c r="X7" s="43">
        <f t="shared" ref="X7:Y12" si="6">DAY(N7)</f>
        <v>1</v>
      </c>
      <c r="Y7" s="96">
        <f t="shared" si="6"/>
        <v>31</v>
      </c>
      <c r="Z7" s="44">
        <f t="shared" ref="Z7:AA12" si="7">MONTH(N7)</f>
        <v>3</v>
      </c>
      <c r="AA7" s="44">
        <f t="shared" si="7"/>
        <v>3</v>
      </c>
      <c r="AB7" s="41">
        <v>0.7</v>
      </c>
      <c r="AC7" s="41">
        <v>0.7</v>
      </c>
      <c r="AD7" s="41">
        <v>-0.3</v>
      </c>
      <c r="AE7" s="57">
        <v>1602</v>
      </c>
    </row>
    <row r="8" spans="1:50" x14ac:dyDescent="0.25">
      <c r="A8" s="77" t="str">
        <f t="shared" si="0"/>
        <v>Дог. № 133/03-11 от 01.02.11-31.03.11; Калиновская Е.В.</v>
      </c>
      <c r="B8" s="77" t="str">
        <f t="shared" si="1"/>
        <v>Акт от 01.02.11-31.03.11</v>
      </c>
      <c r="C8" s="86" t="s">
        <v>53</v>
      </c>
      <c r="D8" s="76" t="s">
        <v>42</v>
      </c>
      <c r="E8" s="1" t="s">
        <v>43</v>
      </c>
      <c r="F8" s="55" t="s">
        <v>98</v>
      </c>
      <c r="G8" s="38" t="s">
        <v>106</v>
      </c>
      <c r="H8" s="39" t="s">
        <v>38</v>
      </c>
      <c r="I8" s="97" t="s">
        <v>111</v>
      </c>
      <c r="J8" s="99" t="s">
        <v>116</v>
      </c>
      <c r="K8" s="100">
        <v>75000</v>
      </c>
      <c r="L8" s="100">
        <f t="shared" si="2"/>
        <v>23325</v>
      </c>
      <c r="M8" s="101">
        <v>1</v>
      </c>
      <c r="N8" s="102">
        <v>40575</v>
      </c>
      <c r="O8" s="102">
        <v>40633</v>
      </c>
      <c r="P8" s="41">
        <f t="shared" si="3"/>
        <v>0.7</v>
      </c>
      <c r="Q8" s="42" t="s">
        <v>35</v>
      </c>
      <c r="R8" s="42" t="s">
        <v>36</v>
      </c>
      <c r="S8" s="42" t="s">
        <v>37</v>
      </c>
      <c r="T8" s="42" t="s">
        <v>86</v>
      </c>
      <c r="U8" s="47">
        <f t="shared" si="4"/>
        <v>75000</v>
      </c>
      <c r="V8" s="47">
        <f t="shared" si="5"/>
        <v>75000</v>
      </c>
      <c r="W8" s="91"/>
      <c r="X8" s="43">
        <f t="shared" si="6"/>
        <v>1</v>
      </c>
      <c r="Y8" s="96">
        <f t="shared" si="6"/>
        <v>31</v>
      </c>
      <c r="Z8" s="44">
        <f t="shared" si="7"/>
        <v>2</v>
      </c>
      <c r="AA8" s="44">
        <f t="shared" si="7"/>
        <v>3</v>
      </c>
      <c r="AB8" s="41">
        <v>0.7</v>
      </c>
      <c r="AC8" s="41">
        <v>0.7</v>
      </c>
      <c r="AD8" s="41">
        <v>-0.3</v>
      </c>
      <c r="AE8" s="57">
        <v>1603</v>
      </c>
    </row>
    <row r="9" spans="1:50" x14ac:dyDescent="0.25">
      <c r="A9" s="77" t="str">
        <f t="shared" si="0"/>
        <v>Дог. № 134/03-11 от 01.03.11-31.03.11; Грузинцева В.А.</v>
      </c>
      <c r="B9" s="77" t="str">
        <f t="shared" si="1"/>
        <v>Акт от 01.03.11-31.03.11</v>
      </c>
      <c r="C9" s="86" t="s">
        <v>54</v>
      </c>
      <c r="D9" s="76" t="s">
        <v>42</v>
      </c>
      <c r="E9" s="1" t="s">
        <v>43</v>
      </c>
      <c r="F9" s="55" t="s">
        <v>99</v>
      </c>
      <c r="G9" s="38" t="s">
        <v>107</v>
      </c>
      <c r="H9" s="39" t="s">
        <v>38</v>
      </c>
      <c r="I9" s="98" t="s">
        <v>112</v>
      </c>
      <c r="J9" s="99" t="s">
        <v>117</v>
      </c>
      <c r="K9" s="100">
        <v>40000</v>
      </c>
      <c r="L9" s="100">
        <f t="shared" si="2"/>
        <v>12440</v>
      </c>
      <c r="M9" s="101">
        <v>1</v>
      </c>
      <c r="N9" s="103">
        <v>40603</v>
      </c>
      <c r="O9" s="103">
        <v>40633</v>
      </c>
      <c r="P9" s="41">
        <f t="shared" si="3"/>
        <v>-0.3</v>
      </c>
      <c r="Q9" s="42" t="s">
        <v>35</v>
      </c>
      <c r="R9" s="42" t="s">
        <v>36</v>
      </c>
      <c r="S9" s="42" t="s">
        <v>37</v>
      </c>
      <c r="T9" s="42" t="s">
        <v>86</v>
      </c>
      <c r="U9" s="47">
        <f t="shared" si="4"/>
        <v>40000</v>
      </c>
      <c r="V9" s="47">
        <f t="shared" si="5"/>
        <v>40000</v>
      </c>
      <c r="W9" s="91"/>
      <c r="X9" s="43">
        <f t="shared" si="6"/>
        <v>1</v>
      </c>
      <c r="Y9" s="96">
        <f t="shared" si="6"/>
        <v>31</v>
      </c>
      <c r="Z9" s="44">
        <f t="shared" si="7"/>
        <v>3</v>
      </c>
      <c r="AA9" s="44">
        <f t="shared" si="7"/>
        <v>3</v>
      </c>
      <c r="AB9" s="41">
        <v>0.7</v>
      </c>
      <c r="AC9" s="41">
        <v>0.7</v>
      </c>
      <c r="AD9" s="41">
        <v>-0.3</v>
      </c>
      <c r="AE9" s="57">
        <v>1604</v>
      </c>
    </row>
    <row r="10" spans="1:50" x14ac:dyDescent="0.25">
      <c r="A10" s="77" t="str">
        <f t="shared" si="0"/>
        <v>Дог. № 135/03-11 от 01.03.11-31.03.11; Комарова Н.Н.</v>
      </c>
      <c r="B10" s="77" t="str">
        <f t="shared" si="1"/>
        <v>Акт от 01.03.11-31.03.11</v>
      </c>
      <c r="C10" s="86" t="s">
        <v>55</v>
      </c>
      <c r="D10" s="76" t="s">
        <v>42</v>
      </c>
      <c r="E10" s="1" t="s">
        <v>43</v>
      </c>
      <c r="F10" s="55" t="s">
        <v>100</v>
      </c>
      <c r="G10" s="38" t="s">
        <v>108</v>
      </c>
      <c r="H10" s="39" t="s">
        <v>38</v>
      </c>
      <c r="I10" s="98" t="s">
        <v>112</v>
      </c>
      <c r="J10" s="99" t="s">
        <v>118</v>
      </c>
      <c r="K10" s="100">
        <v>40000</v>
      </c>
      <c r="L10" s="100">
        <f t="shared" si="2"/>
        <v>12440</v>
      </c>
      <c r="M10" s="101">
        <v>1</v>
      </c>
      <c r="N10" s="103">
        <v>40603</v>
      </c>
      <c r="O10" s="103">
        <v>40633</v>
      </c>
      <c r="P10" s="41">
        <f t="shared" si="3"/>
        <v>-0.3</v>
      </c>
      <c r="Q10" s="42" t="s">
        <v>35</v>
      </c>
      <c r="R10" s="42" t="s">
        <v>36</v>
      </c>
      <c r="S10" s="42" t="s">
        <v>37</v>
      </c>
      <c r="T10" s="42" t="s">
        <v>86</v>
      </c>
      <c r="U10" s="47">
        <f t="shared" si="4"/>
        <v>40000</v>
      </c>
      <c r="V10" s="47">
        <f t="shared" si="5"/>
        <v>40000</v>
      </c>
      <c r="W10" s="91"/>
      <c r="X10" s="43">
        <f t="shared" si="6"/>
        <v>1</v>
      </c>
      <c r="Y10" s="96">
        <f t="shared" si="6"/>
        <v>31</v>
      </c>
      <c r="Z10" s="44">
        <f t="shared" si="7"/>
        <v>3</v>
      </c>
      <c r="AA10" s="44">
        <f t="shared" si="7"/>
        <v>3</v>
      </c>
      <c r="AB10" s="41">
        <v>0.7</v>
      </c>
      <c r="AC10" s="41">
        <v>0.7</v>
      </c>
      <c r="AD10" s="41">
        <v>-0.3</v>
      </c>
      <c r="AE10" s="57">
        <v>1605</v>
      </c>
    </row>
    <row r="11" spans="1:50" x14ac:dyDescent="0.25">
      <c r="A11" s="77" t="str">
        <f t="shared" si="0"/>
        <v>Дог. № 136/03-11 от 01.03.11-31.03.11; Ткачева К.А.</v>
      </c>
      <c r="B11" s="77" t="str">
        <f t="shared" si="1"/>
        <v>Акт от 01.03.11-31.03.11</v>
      </c>
      <c r="C11" s="86" t="s">
        <v>56</v>
      </c>
      <c r="D11" s="76" t="s">
        <v>42</v>
      </c>
      <c r="E11" s="1" t="s">
        <v>43</v>
      </c>
      <c r="F11" s="55" t="s">
        <v>101</v>
      </c>
      <c r="G11" s="38" t="s">
        <v>109</v>
      </c>
      <c r="H11" s="39" t="s">
        <v>38</v>
      </c>
      <c r="I11" s="98" t="s">
        <v>112</v>
      </c>
      <c r="J11" s="99" t="s">
        <v>115</v>
      </c>
      <c r="K11" s="100">
        <v>25000</v>
      </c>
      <c r="L11" s="100">
        <f t="shared" si="2"/>
        <v>7775</v>
      </c>
      <c r="M11" s="101">
        <v>1</v>
      </c>
      <c r="N11" s="103">
        <v>40603</v>
      </c>
      <c r="O11" s="103">
        <v>40633</v>
      </c>
      <c r="P11" s="41">
        <f t="shared" si="3"/>
        <v>-0.3</v>
      </c>
      <c r="Q11" s="42" t="s">
        <v>35</v>
      </c>
      <c r="R11" s="42" t="s">
        <v>36</v>
      </c>
      <c r="S11" s="42" t="s">
        <v>37</v>
      </c>
      <c r="T11" s="42" t="s">
        <v>86</v>
      </c>
      <c r="U11" s="47">
        <f t="shared" si="4"/>
        <v>25000</v>
      </c>
      <c r="V11" s="47">
        <f t="shared" si="5"/>
        <v>25000</v>
      </c>
      <c r="W11" s="91"/>
      <c r="X11" s="43">
        <f t="shared" si="6"/>
        <v>1</v>
      </c>
      <c r="Y11" s="96">
        <f t="shared" si="6"/>
        <v>31</v>
      </c>
      <c r="Z11" s="44">
        <f t="shared" si="7"/>
        <v>3</v>
      </c>
      <c r="AA11" s="44">
        <f t="shared" si="7"/>
        <v>3</v>
      </c>
      <c r="AB11" s="41">
        <v>0.7</v>
      </c>
      <c r="AC11" s="41">
        <v>0.7</v>
      </c>
      <c r="AD11" s="41">
        <v>-0.3</v>
      </c>
      <c r="AE11" s="57">
        <v>1606</v>
      </c>
    </row>
    <row r="12" spans="1:50" x14ac:dyDescent="0.25">
      <c r="A12" s="77" t="str">
        <f t="shared" si="0"/>
        <v>Дог. № 137/03-11 от 01.03.11-31.03.11; ХлевнюкД.О.</v>
      </c>
      <c r="B12" s="77" t="str">
        <f t="shared" si="1"/>
        <v>Акт от 01.03.11-31.03.11</v>
      </c>
      <c r="C12" s="86" t="s">
        <v>57</v>
      </c>
      <c r="D12" s="76" t="s">
        <v>42</v>
      </c>
      <c r="E12" s="1" t="s">
        <v>43</v>
      </c>
      <c r="F12" s="55" t="s">
        <v>102</v>
      </c>
      <c r="G12" s="38" t="s">
        <v>110</v>
      </c>
      <c r="H12" s="39" t="s">
        <v>38</v>
      </c>
      <c r="I12" s="98" t="s">
        <v>112</v>
      </c>
      <c r="J12" s="99" t="s">
        <v>115</v>
      </c>
      <c r="K12" s="100">
        <v>25000</v>
      </c>
      <c r="L12" s="100">
        <f t="shared" si="2"/>
        <v>7775</v>
      </c>
      <c r="M12" s="101">
        <v>1</v>
      </c>
      <c r="N12" s="103">
        <v>40603</v>
      </c>
      <c r="O12" s="103">
        <v>40633</v>
      </c>
      <c r="P12" s="41">
        <f t="shared" si="3"/>
        <v>-0.3</v>
      </c>
      <c r="Q12" s="42" t="s">
        <v>35</v>
      </c>
      <c r="R12" s="42" t="s">
        <v>36</v>
      </c>
      <c r="S12" s="42" t="s">
        <v>37</v>
      </c>
      <c r="T12" s="42" t="s">
        <v>86</v>
      </c>
      <c r="U12" s="47">
        <f t="shared" si="4"/>
        <v>25000</v>
      </c>
      <c r="V12" s="47">
        <f t="shared" si="5"/>
        <v>25000</v>
      </c>
      <c r="W12" s="91"/>
      <c r="X12" s="43">
        <f t="shared" si="6"/>
        <v>1</v>
      </c>
      <c r="Y12" s="96">
        <f t="shared" si="6"/>
        <v>31</v>
      </c>
      <c r="Z12" s="44">
        <f t="shared" si="7"/>
        <v>3</v>
      </c>
      <c r="AA12" s="44">
        <f t="shared" si="7"/>
        <v>3</v>
      </c>
      <c r="AB12" s="41">
        <v>0.7</v>
      </c>
      <c r="AC12" s="41">
        <v>0.7</v>
      </c>
      <c r="AD12" s="41">
        <v>-0.3</v>
      </c>
      <c r="AE12" s="57">
        <v>1607</v>
      </c>
    </row>
    <row r="13" spans="1:50" x14ac:dyDescent="0.25">
      <c r="J13" s="85"/>
      <c r="X13" s="84"/>
    </row>
    <row r="14" spans="1:50" x14ac:dyDescent="0.25">
      <c r="J14" s="85"/>
      <c r="X14" s="84"/>
    </row>
    <row r="15" spans="1:50" x14ac:dyDescent="0.25">
      <c r="J15" s="85"/>
      <c r="X15" s="84"/>
    </row>
    <row r="16" spans="1:50" x14ac:dyDescent="0.25">
      <c r="J16" s="85"/>
      <c r="X16" s="84"/>
    </row>
    <row r="17" spans="10:24" x14ac:dyDescent="0.25">
      <c r="J17" s="85"/>
      <c r="X17" s="84"/>
    </row>
    <row r="18" spans="10:24" x14ac:dyDescent="0.25">
      <c r="J18" s="85"/>
      <c r="X18" s="84"/>
    </row>
    <row r="19" spans="10:24" x14ac:dyDescent="0.25">
      <c r="J19" s="85"/>
      <c r="X19" s="84"/>
    </row>
    <row r="20" spans="10:24" x14ac:dyDescent="0.25">
      <c r="J20" s="85"/>
      <c r="X20" s="84"/>
    </row>
    <row r="21" spans="10:24" x14ac:dyDescent="0.25">
      <c r="J21" s="85"/>
      <c r="X21" s="84"/>
    </row>
    <row r="22" spans="10:24" x14ac:dyDescent="0.25">
      <c r="J22" s="85"/>
      <c r="X22" s="84"/>
    </row>
    <row r="23" spans="10:24" x14ac:dyDescent="0.25">
      <c r="J23" s="85"/>
      <c r="X23" s="84"/>
    </row>
    <row r="24" spans="10:24" x14ac:dyDescent="0.25">
      <c r="J24" s="85"/>
      <c r="X24" s="84"/>
    </row>
    <row r="25" spans="10:24" x14ac:dyDescent="0.25">
      <c r="J25" s="85"/>
      <c r="X25" s="84"/>
    </row>
    <row r="26" spans="10:24" x14ac:dyDescent="0.25">
      <c r="X26" s="84"/>
    </row>
    <row r="27" spans="10:24" x14ac:dyDescent="0.25">
      <c r="X27" s="84"/>
    </row>
    <row r="28" spans="10:24" x14ac:dyDescent="0.25">
      <c r="X28" s="84"/>
    </row>
    <row r="29" spans="10:24" x14ac:dyDescent="0.25">
      <c r="X29" s="84"/>
    </row>
    <row r="30" spans="10:24" x14ac:dyDescent="0.25">
      <c r="X30" s="84"/>
    </row>
    <row r="31" spans="10:24" x14ac:dyDescent="0.25">
      <c r="X31" s="84"/>
    </row>
  </sheetData>
  <autoFilter ref="A4:AX5"/>
  <customSheetViews>
    <customSheetView guid="{2A6FAAE2-4A87-4E67-A4AB-82AEFA0F28B8}" scale="115" showAutoFilter="1" state="hidden">
      <pane xSplit="8.7762237762237767" ySplit="4" topLeftCell="J5" activePane="bottomRight" state="frozen"/>
      <selection pane="bottomRight" activeCell="M421" activeCellId="2" sqref="F421:G465 K421:K465 M421:N465"/>
      <pageMargins left="0.7" right="0.7" top="0.75" bottom="0.75" header="0.3" footer="0.3"/>
      <pageSetup paperSize="9" orientation="landscape" r:id="rId1"/>
      <autoFilter ref="B1:AY1"/>
    </customSheetView>
  </customSheetViews>
  <mergeCells count="1">
    <mergeCell ref="N3:O3"/>
  </mergeCells>
  <phoneticPr fontId="8" type="noConversion"/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W117"/>
  <sheetViews>
    <sheetView zoomScale="115" zoomScaleNormal="115" workbookViewId="0">
      <pane xSplit="6" ySplit="4" topLeftCell="J19" activePane="bottomRight" state="frozen"/>
      <selection activeCell="M421" activeCellId="2" sqref="F421:G465 K421:K465 M421:N465"/>
      <selection pane="topRight" activeCell="M421" activeCellId="2" sqref="F421:G465 K421:K465 M421:N465"/>
      <selection pane="bottomLeft" activeCell="M421" activeCellId="2" sqref="F421:G465 K421:K465 M421:N465"/>
      <selection pane="bottomRight" activeCell="M421" activeCellId="2" sqref="F421:G465 K421:K465 M421:N465"/>
    </sheetView>
  </sheetViews>
  <sheetFormatPr defaultColWidth="8.75" defaultRowHeight="15.75" outlineLevelCol="1" x14ac:dyDescent="0.25"/>
  <cols>
    <col min="1" max="2" width="9.125" customWidth="1"/>
    <col min="3" max="3" width="5.125" customWidth="1"/>
    <col min="4" max="4" width="7" customWidth="1"/>
    <col min="5" max="5" width="8.625" style="56" customWidth="1"/>
    <col min="6" max="6" width="10.5" customWidth="1"/>
    <col min="7" max="7" width="19.5" style="78" customWidth="1"/>
    <col min="8" max="8" width="3.5" customWidth="1"/>
    <col min="9" max="9" width="20.625" customWidth="1"/>
    <col min="10" max="10" width="25.125" style="75" customWidth="1" collapsed="1"/>
    <col min="11" max="11" width="12.75" style="60" customWidth="1"/>
    <col min="12" max="12" width="5.75" customWidth="1" outlineLevel="1"/>
    <col min="13" max="14" width="9" customWidth="1" outlineLevel="1"/>
    <col min="15" max="15" width="10.375" customWidth="1" outlineLevel="1"/>
    <col min="16" max="18" width="8.75" customWidth="1" outlineLevel="1"/>
    <col min="19" max="19" width="10.625" customWidth="1"/>
    <col min="20" max="20" width="10" customWidth="1" outlineLevel="1"/>
    <col min="21" max="21" width="9.25" customWidth="1"/>
    <col min="22" max="22" width="8.75" customWidth="1"/>
    <col min="23" max="23" width="10.125" style="79" customWidth="1"/>
    <col min="24" max="25" width="8.75" customWidth="1"/>
    <col min="26" max="29" width="9" customWidth="1"/>
    <col min="30" max="30" width="8.75" style="83"/>
  </cols>
  <sheetData>
    <row r="1" spans="1:49" s="11" customFormat="1" ht="18" customHeight="1" x14ac:dyDescent="0.25">
      <c r="A1" s="79" t="s">
        <v>45</v>
      </c>
      <c r="B1" s="79"/>
      <c r="C1" s="2" t="s">
        <v>39</v>
      </c>
      <c r="D1" s="50"/>
      <c r="E1" s="56"/>
      <c r="F1" s="3"/>
      <c r="G1" s="3"/>
      <c r="H1" s="4"/>
      <c r="I1" s="5"/>
      <c r="J1" s="71"/>
      <c r="K1" s="71"/>
      <c r="L1" s="6"/>
      <c r="M1" s="6"/>
      <c r="N1" s="49"/>
      <c r="O1" s="8"/>
      <c r="P1" s="8"/>
      <c r="Q1" s="7"/>
      <c r="R1" s="7"/>
      <c r="S1" s="80"/>
      <c r="T1" s="9"/>
      <c r="U1" s="10"/>
      <c r="V1" s="87"/>
      <c r="X1" s="92"/>
      <c r="Y1" s="8"/>
      <c r="Z1" s="8"/>
      <c r="AA1" s="8"/>
      <c r="AB1" s="8"/>
      <c r="AC1" s="8"/>
      <c r="AD1" s="82"/>
      <c r="AU1" s="12"/>
      <c r="AV1" s="12"/>
      <c r="AW1" s="12"/>
    </row>
    <row r="2" spans="1:49" s="25" customFormat="1" ht="12.75" customHeight="1" x14ac:dyDescent="0.25">
      <c r="C2" s="13"/>
      <c r="D2" s="51"/>
      <c r="E2" s="14"/>
      <c r="F2" s="53"/>
      <c r="G2" s="15"/>
      <c r="H2" s="48"/>
      <c r="I2" s="16"/>
      <c r="J2" s="72"/>
      <c r="K2" s="58"/>
      <c r="L2" s="17"/>
      <c r="M2" s="18"/>
      <c r="N2" s="19"/>
      <c r="O2" s="20"/>
      <c r="P2" s="19"/>
      <c r="Q2" s="21" t="s">
        <v>0</v>
      </c>
      <c r="R2" s="22"/>
      <c r="S2" s="23"/>
      <c r="T2" s="24" t="s">
        <v>1</v>
      </c>
      <c r="U2" s="23"/>
      <c r="V2" s="88"/>
      <c r="W2" s="4"/>
      <c r="X2" s="93"/>
      <c r="Y2" s="7"/>
      <c r="Z2" s="7"/>
      <c r="AA2" s="8"/>
      <c r="AB2" s="8"/>
      <c r="AC2" s="8"/>
      <c r="AD2" s="82"/>
      <c r="AU2" s="26"/>
      <c r="AV2" s="26"/>
      <c r="AW2" s="26"/>
    </row>
    <row r="3" spans="1:49" s="70" customFormat="1" ht="21.2" customHeight="1" x14ac:dyDescent="0.2">
      <c r="C3" s="61" t="s">
        <v>49</v>
      </c>
      <c r="D3" s="61" t="s">
        <v>40</v>
      </c>
      <c r="E3" s="62" t="s">
        <v>2</v>
      </c>
      <c r="F3" s="63" t="s">
        <v>3</v>
      </c>
      <c r="G3" s="64" t="s">
        <v>4</v>
      </c>
      <c r="H3" s="21" t="s">
        <v>5</v>
      </c>
      <c r="I3" s="65" t="s">
        <v>6</v>
      </c>
      <c r="J3" s="73" t="s">
        <v>7</v>
      </c>
      <c r="K3" s="66" t="s">
        <v>8</v>
      </c>
      <c r="L3" s="21" t="s">
        <v>9</v>
      </c>
      <c r="M3" s="202" t="s">
        <v>6</v>
      </c>
      <c r="N3" s="203"/>
      <c r="O3" s="21" t="s">
        <v>10</v>
      </c>
      <c r="P3" s="21" t="s">
        <v>11</v>
      </c>
      <c r="Q3" s="21" t="s">
        <v>12</v>
      </c>
      <c r="R3" s="21" t="s">
        <v>13</v>
      </c>
      <c r="S3" s="21" t="s">
        <v>14</v>
      </c>
      <c r="T3" s="66" t="s">
        <v>15</v>
      </c>
      <c r="U3" s="21" t="s">
        <v>16</v>
      </c>
      <c r="V3" s="89" t="s">
        <v>17</v>
      </c>
      <c r="W3" s="67"/>
      <c r="X3" s="94"/>
      <c r="Y3" s="68"/>
      <c r="Z3" s="68"/>
      <c r="AA3" s="68"/>
      <c r="AB3" s="68"/>
      <c r="AC3" s="68"/>
      <c r="AD3" s="69" t="s">
        <v>124</v>
      </c>
    </row>
    <row r="4" spans="1:49" s="36" customFormat="1" ht="13.7" customHeight="1" x14ac:dyDescent="0.25">
      <c r="B4" s="104" t="s">
        <v>133</v>
      </c>
      <c r="C4" s="27" t="s">
        <v>18</v>
      </c>
      <c r="D4" s="52"/>
      <c r="E4" s="28" t="s">
        <v>19</v>
      </c>
      <c r="F4" s="54" t="s">
        <v>20</v>
      </c>
      <c r="G4" s="30" t="s">
        <v>21</v>
      </c>
      <c r="H4" s="29" t="s">
        <v>22</v>
      </c>
      <c r="I4" s="31" t="s">
        <v>23</v>
      </c>
      <c r="J4" s="74" t="s">
        <v>24</v>
      </c>
      <c r="K4" s="59" t="s">
        <v>25</v>
      </c>
      <c r="L4" s="29" t="s">
        <v>26</v>
      </c>
      <c r="M4" s="29" t="s">
        <v>23</v>
      </c>
      <c r="N4" s="29"/>
      <c r="O4" s="29" t="s">
        <v>27</v>
      </c>
      <c r="P4" s="29" t="s">
        <v>28</v>
      </c>
      <c r="Q4" s="29" t="s">
        <v>29</v>
      </c>
      <c r="R4" s="29" t="s">
        <v>30</v>
      </c>
      <c r="S4" s="32" t="s">
        <v>31</v>
      </c>
      <c r="T4" s="33" t="s">
        <v>32</v>
      </c>
      <c r="U4" s="29" t="s">
        <v>33</v>
      </c>
      <c r="V4" s="90" t="s">
        <v>34</v>
      </c>
      <c r="W4" s="34"/>
      <c r="X4" s="95"/>
      <c r="Y4" s="35"/>
      <c r="Z4" s="35"/>
      <c r="AA4" s="35"/>
      <c r="AB4" s="35"/>
      <c r="AC4" s="35"/>
      <c r="AD4" s="57"/>
      <c r="AU4" s="37"/>
      <c r="AV4" s="37"/>
      <c r="AW4" s="37"/>
    </row>
    <row r="5" spans="1:49" s="45" customFormat="1" ht="23.25" x14ac:dyDescent="0.25">
      <c r="A5" s="77" t="str">
        <f>CONCATENATE("Дог. ",F5," от ",I5,"; ",G5)</f>
        <v>Дог. 1600/04-11 от 01/04/11-29/04/11; Красько С.В.</v>
      </c>
      <c r="B5" s="77"/>
      <c r="C5" s="86" t="s">
        <v>50</v>
      </c>
      <c r="D5" s="76" t="s">
        <v>42</v>
      </c>
      <c r="E5" s="1" t="s">
        <v>121</v>
      </c>
      <c r="F5" s="55" t="s">
        <v>165</v>
      </c>
      <c r="G5" s="38" t="s">
        <v>122</v>
      </c>
      <c r="H5" s="39" t="s">
        <v>38</v>
      </c>
      <c r="I5" s="46" t="s">
        <v>123</v>
      </c>
      <c r="J5" s="81" t="s">
        <v>128</v>
      </c>
      <c r="K5" s="47">
        <v>73000</v>
      </c>
      <c r="L5" s="39">
        <v>1</v>
      </c>
      <c r="M5" s="40">
        <v>40634</v>
      </c>
      <c r="N5" s="40">
        <v>40662</v>
      </c>
      <c r="O5" s="41">
        <f>IF((Z5-Y5)&gt;1,AA5,IF((Z5-Y5)=1,AB5,AC5))</f>
        <v>-0.3</v>
      </c>
      <c r="P5" s="42" t="s">
        <v>35</v>
      </c>
      <c r="Q5" s="42" t="s">
        <v>36</v>
      </c>
      <c r="R5" s="42" t="s">
        <v>37</v>
      </c>
      <c r="S5" s="42" t="s">
        <v>86</v>
      </c>
      <c r="T5" s="47">
        <f>K5</f>
        <v>73000</v>
      </c>
      <c r="U5" s="47">
        <f>T5</f>
        <v>73000</v>
      </c>
      <c r="V5" s="91"/>
      <c r="W5" s="43">
        <f>DAY(M5)</f>
        <v>1</v>
      </c>
      <c r="X5" s="96">
        <f>DAY(N5)</f>
        <v>29</v>
      </c>
      <c r="Y5" s="44">
        <f>MONTH(M5)</f>
        <v>4</v>
      </c>
      <c r="Z5" s="44">
        <f>MONTH(N5)</f>
        <v>4</v>
      </c>
      <c r="AA5" s="41">
        <v>0.7</v>
      </c>
      <c r="AB5" s="41">
        <v>0.7</v>
      </c>
      <c r="AC5" s="41">
        <v>-0.3</v>
      </c>
      <c r="AD5" s="57">
        <v>1600</v>
      </c>
    </row>
    <row r="6" spans="1:49" s="45" customFormat="1" ht="23.25" x14ac:dyDescent="0.25">
      <c r="A6" s="77" t="str">
        <f t="shared" ref="A6:A33" si="0">CONCATENATE("Дог. ",F6," от ",I6,"; ",G6)</f>
        <v>Дог. 1601/04-11 от 28/03/11-30/04/11; Хасанов М.Ф.</v>
      </c>
      <c r="B6" s="77"/>
      <c r="C6" s="86" t="s">
        <v>51</v>
      </c>
      <c r="D6" s="76" t="s">
        <v>42</v>
      </c>
      <c r="E6" s="1" t="s">
        <v>121</v>
      </c>
      <c r="F6" s="55" t="s">
        <v>166</v>
      </c>
      <c r="G6" s="38" t="s">
        <v>126</v>
      </c>
      <c r="H6" s="39" t="s">
        <v>38</v>
      </c>
      <c r="I6" s="46" t="s">
        <v>127</v>
      </c>
      <c r="J6" s="81" t="s">
        <v>129</v>
      </c>
      <c r="K6" s="47">
        <v>35000</v>
      </c>
      <c r="L6" s="39">
        <v>1</v>
      </c>
      <c r="M6" s="40">
        <v>40630</v>
      </c>
      <c r="N6" s="40">
        <v>40663</v>
      </c>
      <c r="O6" s="41">
        <f>IF((Z6-Y6)&gt;1,AA6,IF((Z6-Y6)=1,AB6,AC6))</f>
        <v>0.7</v>
      </c>
      <c r="P6" s="42" t="s">
        <v>35</v>
      </c>
      <c r="Q6" s="42" t="s">
        <v>36</v>
      </c>
      <c r="R6" s="42" t="s">
        <v>37</v>
      </c>
      <c r="S6" s="42" t="s">
        <v>86</v>
      </c>
      <c r="T6" s="47">
        <f>K6</f>
        <v>35000</v>
      </c>
      <c r="U6" s="47">
        <f>T6</f>
        <v>35000</v>
      </c>
      <c r="V6" s="91"/>
      <c r="W6" s="43">
        <f>DAY(M6)</f>
        <v>28</v>
      </c>
      <c r="X6" s="96">
        <f>DAY(N6)</f>
        <v>30</v>
      </c>
      <c r="Y6" s="44">
        <f>MONTH(M6)</f>
        <v>3</v>
      </c>
      <c r="Z6" s="44">
        <f>MONTH(N6)</f>
        <v>4</v>
      </c>
      <c r="AA6" s="41">
        <v>0.7</v>
      </c>
      <c r="AB6" s="41">
        <v>0.7</v>
      </c>
      <c r="AC6" s="41">
        <v>-0.3</v>
      </c>
      <c r="AD6" s="57">
        <v>1601</v>
      </c>
    </row>
    <row r="7" spans="1:49" x14ac:dyDescent="0.25">
      <c r="A7" s="77" t="str">
        <f t="shared" si="0"/>
        <v>Дог. 1602/04-11 от 04/04/11-08/04/11; Садыков А.С.</v>
      </c>
      <c r="C7" s="86" t="s">
        <v>52</v>
      </c>
      <c r="D7" s="76" t="s">
        <v>42</v>
      </c>
      <c r="E7" s="1" t="s">
        <v>88</v>
      </c>
      <c r="F7" s="55" t="s">
        <v>167</v>
      </c>
      <c r="G7" s="38" t="s">
        <v>130</v>
      </c>
      <c r="H7" s="39" t="s">
        <v>38</v>
      </c>
      <c r="I7" s="46" t="s">
        <v>131</v>
      </c>
      <c r="J7" s="81" t="s">
        <v>132</v>
      </c>
      <c r="K7" s="47">
        <v>80000</v>
      </c>
      <c r="L7" s="39">
        <v>1</v>
      </c>
      <c r="M7" s="40">
        <v>40637</v>
      </c>
      <c r="N7" s="40">
        <v>40641</v>
      </c>
      <c r="O7" s="41">
        <f t="shared" ref="O7:O38" si="1">IF((Z7-Y7)&gt;1,AA7,IF((Z7-Y7)=1,AB7,AC7))</f>
        <v>-0.3</v>
      </c>
      <c r="P7" s="42" t="s">
        <v>35</v>
      </c>
      <c r="Q7" s="42" t="s">
        <v>36</v>
      </c>
      <c r="R7" s="42" t="s">
        <v>37</v>
      </c>
      <c r="S7" s="42" t="s">
        <v>86</v>
      </c>
      <c r="T7" s="47">
        <f t="shared" ref="T7:T38" si="2">K7</f>
        <v>80000</v>
      </c>
      <c r="U7" s="47">
        <f t="shared" ref="U7:U38" si="3">T7</f>
        <v>80000</v>
      </c>
      <c r="V7" s="91"/>
      <c r="W7" s="43">
        <f t="shared" ref="W7:X38" si="4">DAY(M7)</f>
        <v>4</v>
      </c>
      <c r="X7" s="96">
        <f t="shared" si="4"/>
        <v>8</v>
      </c>
      <c r="Y7" s="44">
        <f t="shared" ref="Y7:Z38" si="5">MONTH(M7)</f>
        <v>4</v>
      </c>
      <c r="Z7" s="44">
        <f t="shared" si="5"/>
        <v>4</v>
      </c>
      <c r="AA7" s="41">
        <v>0.7</v>
      </c>
      <c r="AB7" s="41">
        <v>0.7</v>
      </c>
      <c r="AC7" s="41">
        <v>-0.3</v>
      </c>
      <c r="AD7" s="57">
        <v>1602</v>
      </c>
    </row>
    <row r="8" spans="1:49" x14ac:dyDescent="0.25">
      <c r="A8" s="77" t="str">
        <f t="shared" si="0"/>
        <v>Дог. 1603/04-11 от 08/04/11-08/04/11; Паньков А.В.</v>
      </c>
      <c r="C8" s="86" t="s">
        <v>53</v>
      </c>
      <c r="D8" s="76" t="s">
        <v>42</v>
      </c>
      <c r="E8" s="1" t="s">
        <v>136</v>
      </c>
      <c r="F8" s="55" t="s">
        <v>168</v>
      </c>
      <c r="G8" s="38" t="s">
        <v>134</v>
      </c>
      <c r="H8" s="39" t="s">
        <v>38</v>
      </c>
      <c r="I8" s="46" t="s">
        <v>135</v>
      </c>
      <c r="J8" s="81" t="s">
        <v>132</v>
      </c>
      <c r="K8" s="47">
        <v>32200</v>
      </c>
      <c r="L8" s="39">
        <v>1</v>
      </c>
      <c r="M8" s="40">
        <v>40641</v>
      </c>
      <c r="N8" s="40">
        <v>40641</v>
      </c>
      <c r="O8" s="41">
        <f t="shared" si="1"/>
        <v>-0.3</v>
      </c>
      <c r="P8" s="42" t="s">
        <v>35</v>
      </c>
      <c r="Q8" s="42" t="s">
        <v>36</v>
      </c>
      <c r="R8" s="42" t="s">
        <v>37</v>
      </c>
      <c r="S8" s="42" t="s">
        <v>86</v>
      </c>
      <c r="T8" s="47">
        <f t="shared" si="2"/>
        <v>32200</v>
      </c>
      <c r="U8" s="47">
        <f t="shared" si="3"/>
        <v>32200</v>
      </c>
      <c r="V8" s="91"/>
      <c r="W8" s="43">
        <f t="shared" si="4"/>
        <v>8</v>
      </c>
      <c r="X8" s="96">
        <f t="shared" si="4"/>
        <v>8</v>
      </c>
      <c r="Y8" s="44">
        <f t="shared" si="5"/>
        <v>4</v>
      </c>
      <c r="Z8" s="44">
        <f t="shared" si="5"/>
        <v>4</v>
      </c>
      <c r="AA8" s="41">
        <v>0.7</v>
      </c>
      <c r="AB8" s="41">
        <v>0.7</v>
      </c>
      <c r="AC8" s="41">
        <v>-0.3</v>
      </c>
      <c r="AD8" s="57">
        <v>1603</v>
      </c>
    </row>
    <row r="9" spans="1:49" x14ac:dyDescent="0.25">
      <c r="A9" s="77" t="str">
        <f t="shared" si="0"/>
        <v>Дог. 1604/04-11 от 01/04/11-29/04/11; Ткачева К.А.</v>
      </c>
      <c r="C9" s="86" t="s">
        <v>54</v>
      </c>
      <c r="D9" s="76" t="s">
        <v>42</v>
      </c>
      <c r="E9" s="1" t="s">
        <v>43</v>
      </c>
      <c r="F9" s="55" t="s">
        <v>169</v>
      </c>
      <c r="G9" s="38" t="s">
        <v>109</v>
      </c>
      <c r="H9" s="39" t="s">
        <v>38</v>
      </c>
      <c r="I9" s="40" t="s">
        <v>123</v>
      </c>
      <c r="J9" s="81" t="s">
        <v>137</v>
      </c>
      <c r="K9" s="47">
        <v>25000</v>
      </c>
      <c r="L9" s="39">
        <v>1</v>
      </c>
      <c r="M9" s="40">
        <v>40634</v>
      </c>
      <c r="N9" s="40">
        <v>40662</v>
      </c>
      <c r="O9" s="41">
        <f t="shared" si="1"/>
        <v>-0.3</v>
      </c>
      <c r="P9" s="42" t="s">
        <v>35</v>
      </c>
      <c r="Q9" s="42" t="s">
        <v>36</v>
      </c>
      <c r="R9" s="42" t="s">
        <v>37</v>
      </c>
      <c r="S9" s="42" t="s">
        <v>86</v>
      </c>
      <c r="T9" s="47">
        <f t="shared" si="2"/>
        <v>25000</v>
      </c>
      <c r="U9" s="47">
        <f t="shared" si="3"/>
        <v>25000</v>
      </c>
      <c r="V9" s="91"/>
      <c r="W9" s="43">
        <f t="shared" si="4"/>
        <v>1</v>
      </c>
      <c r="X9" s="96">
        <f t="shared" si="4"/>
        <v>29</v>
      </c>
      <c r="Y9" s="44">
        <f t="shared" si="5"/>
        <v>4</v>
      </c>
      <c r="Z9" s="44">
        <f t="shared" si="5"/>
        <v>4</v>
      </c>
      <c r="AA9" s="41">
        <v>0.7</v>
      </c>
      <c r="AB9" s="41">
        <v>0.7</v>
      </c>
      <c r="AC9" s="41">
        <v>-0.3</v>
      </c>
      <c r="AD9" s="57">
        <v>1604</v>
      </c>
    </row>
    <row r="10" spans="1:49" x14ac:dyDescent="0.25">
      <c r="A10" s="77" t="str">
        <f t="shared" si="0"/>
        <v>Дог. 1605/04-11 от 01/04/11-29/04/11; Хлевнюк Д.О.</v>
      </c>
      <c r="C10" s="86" t="s">
        <v>55</v>
      </c>
      <c r="D10" s="76" t="s">
        <v>42</v>
      </c>
      <c r="E10" s="1" t="s">
        <v>43</v>
      </c>
      <c r="F10" s="55" t="s">
        <v>170</v>
      </c>
      <c r="G10" s="38" t="s">
        <v>138</v>
      </c>
      <c r="H10" s="39" t="s">
        <v>38</v>
      </c>
      <c r="I10" s="46" t="s">
        <v>123</v>
      </c>
      <c r="J10" s="81" t="s">
        <v>137</v>
      </c>
      <c r="K10" s="47">
        <v>25000</v>
      </c>
      <c r="L10" s="39">
        <v>1</v>
      </c>
      <c r="M10" s="40">
        <v>40634</v>
      </c>
      <c r="N10" s="40">
        <v>40662</v>
      </c>
      <c r="O10" s="41">
        <f t="shared" si="1"/>
        <v>-0.3</v>
      </c>
      <c r="P10" s="42" t="s">
        <v>35</v>
      </c>
      <c r="Q10" s="42" t="s">
        <v>36</v>
      </c>
      <c r="R10" s="42" t="s">
        <v>37</v>
      </c>
      <c r="S10" s="42" t="s">
        <v>86</v>
      </c>
      <c r="T10" s="47">
        <f t="shared" si="2"/>
        <v>25000</v>
      </c>
      <c r="U10" s="47">
        <f t="shared" si="3"/>
        <v>25000</v>
      </c>
      <c r="V10" s="91"/>
      <c r="W10" s="43">
        <f t="shared" si="4"/>
        <v>1</v>
      </c>
      <c r="X10" s="96">
        <f t="shared" si="4"/>
        <v>29</v>
      </c>
      <c r="Y10" s="44">
        <f t="shared" si="5"/>
        <v>4</v>
      </c>
      <c r="Z10" s="44">
        <f t="shared" si="5"/>
        <v>4</v>
      </c>
      <c r="AA10" s="41">
        <v>0.7</v>
      </c>
      <c r="AB10" s="41">
        <v>0.7</v>
      </c>
      <c r="AC10" s="41">
        <v>-0.3</v>
      </c>
      <c r="AD10" s="57">
        <v>1605</v>
      </c>
    </row>
    <row r="11" spans="1:49" x14ac:dyDescent="0.25">
      <c r="A11" s="77" t="str">
        <f t="shared" si="0"/>
        <v>Дог. 1606/04-11 от 01/04/11-29/04/11; Мокроусова А.К.</v>
      </c>
      <c r="C11" s="86" t="s">
        <v>56</v>
      </c>
      <c r="D11" s="76" t="s">
        <v>42</v>
      </c>
      <c r="E11" s="1" t="s">
        <v>43</v>
      </c>
      <c r="F11" s="55" t="s">
        <v>171</v>
      </c>
      <c r="G11" s="38" t="s">
        <v>139</v>
      </c>
      <c r="H11" s="39" t="s">
        <v>38</v>
      </c>
      <c r="I11" s="46" t="s">
        <v>123</v>
      </c>
      <c r="J11" s="81" t="s">
        <v>137</v>
      </c>
      <c r="K11" s="47">
        <v>25000</v>
      </c>
      <c r="L11" s="39">
        <v>1</v>
      </c>
      <c r="M11" s="40">
        <v>40634</v>
      </c>
      <c r="N11" s="40">
        <v>40662</v>
      </c>
      <c r="O11" s="41">
        <f t="shared" si="1"/>
        <v>-0.3</v>
      </c>
      <c r="P11" s="42" t="s">
        <v>35</v>
      </c>
      <c r="Q11" s="42" t="s">
        <v>36</v>
      </c>
      <c r="R11" s="42" t="s">
        <v>37</v>
      </c>
      <c r="S11" s="42" t="s">
        <v>86</v>
      </c>
      <c r="T11" s="47">
        <f t="shared" si="2"/>
        <v>25000</v>
      </c>
      <c r="U11" s="47">
        <f t="shared" si="3"/>
        <v>25000</v>
      </c>
      <c r="V11" s="91"/>
      <c r="W11" s="43">
        <f t="shared" si="4"/>
        <v>1</v>
      </c>
      <c r="X11" s="96">
        <f t="shared" si="4"/>
        <v>29</v>
      </c>
      <c r="Y11" s="44">
        <f t="shared" si="5"/>
        <v>4</v>
      </c>
      <c r="Z11" s="44">
        <f t="shared" si="5"/>
        <v>4</v>
      </c>
      <c r="AA11" s="41">
        <v>0.7</v>
      </c>
      <c r="AB11" s="41">
        <v>0.7</v>
      </c>
      <c r="AC11" s="41">
        <v>-0.3</v>
      </c>
      <c r="AD11" s="57">
        <v>1606</v>
      </c>
    </row>
    <row r="12" spans="1:49" x14ac:dyDescent="0.25">
      <c r="A12" s="77" t="str">
        <f t="shared" si="0"/>
        <v>Дог. 1607/04-11 от 01/04/11-29/04/11; Казьбан Д.И.</v>
      </c>
      <c r="C12" s="86" t="s">
        <v>57</v>
      </c>
      <c r="D12" s="76" t="s">
        <v>42</v>
      </c>
      <c r="E12" s="1" t="s">
        <v>43</v>
      </c>
      <c r="F12" s="55" t="s">
        <v>172</v>
      </c>
      <c r="G12" s="38" t="s">
        <v>140</v>
      </c>
      <c r="H12" s="39" t="s">
        <v>38</v>
      </c>
      <c r="I12" s="46" t="s">
        <v>123</v>
      </c>
      <c r="J12" s="81" t="s">
        <v>141</v>
      </c>
      <c r="K12" s="47">
        <v>45000</v>
      </c>
      <c r="L12" s="39">
        <v>1</v>
      </c>
      <c r="M12" s="40">
        <v>40634</v>
      </c>
      <c r="N12" s="40">
        <v>40662</v>
      </c>
      <c r="O12" s="41">
        <f t="shared" si="1"/>
        <v>-0.3</v>
      </c>
      <c r="P12" s="42" t="s">
        <v>35</v>
      </c>
      <c r="Q12" s="42" t="s">
        <v>36</v>
      </c>
      <c r="R12" s="42" t="s">
        <v>37</v>
      </c>
      <c r="S12" s="42" t="s">
        <v>86</v>
      </c>
      <c r="T12" s="47">
        <f t="shared" si="2"/>
        <v>45000</v>
      </c>
      <c r="U12" s="47">
        <f t="shared" si="3"/>
        <v>45000</v>
      </c>
      <c r="V12" s="91"/>
      <c r="W12" s="43">
        <f t="shared" si="4"/>
        <v>1</v>
      </c>
      <c r="X12" s="96">
        <f t="shared" si="4"/>
        <v>29</v>
      </c>
      <c r="Y12" s="44">
        <f t="shared" si="5"/>
        <v>4</v>
      </c>
      <c r="Z12" s="44">
        <f t="shared" si="5"/>
        <v>4</v>
      </c>
      <c r="AA12" s="41">
        <v>0.7</v>
      </c>
      <c r="AB12" s="41">
        <v>0.7</v>
      </c>
      <c r="AC12" s="41">
        <v>-0.3</v>
      </c>
      <c r="AD12" s="57">
        <v>1607</v>
      </c>
    </row>
    <row r="13" spans="1:49" x14ac:dyDescent="0.25">
      <c r="A13" s="77" t="str">
        <f t="shared" si="0"/>
        <v>Дог. 1608/04-11 от 01/04/11-29/04/11; Котенко Г.А.</v>
      </c>
      <c r="C13" s="86" t="s">
        <v>58</v>
      </c>
      <c r="D13" s="76" t="s">
        <v>42</v>
      </c>
      <c r="E13" s="1" t="s">
        <v>43</v>
      </c>
      <c r="F13" s="55" t="s">
        <v>173</v>
      </c>
      <c r="G13" s="38" t="s">
        <v>103</v>
      </c>
      <c r="H13" s="39" t="s">
        <v>38</v>
      </c>
      <c r="I13" s="46" t="s">
        <v>123</v>
      </c>
      <c r="J13" s="81" t="s">
        <v>142</v>
      </c>
      <c r="K13" s="47">
        <v>15000</v>
      </c>
      <c r="L13" s="39">
        <v>1</v>
      </c>
      <c r="M13" s="40">
        <v>40634</v>
      </c>
      <c r="N13" s="40">
        <v>40662</v>
      </c>
      <c r="O13" s="41">
        <f t="shared" si="1"/>
        <v>-0.3</v>
      </c>
      <c r="P13" s="42" t="s">
        <v>35</v>
      </c>
      <c r="Q13" s="42" t="s">
        <v>36</v>
      </c>
      <c r="R13" s="42" t="s">
        <v>37</v>
      </c>
      <c r="S13" s="42" t="s">
        <v>86</v>
      </c>
      <c r="T13" s="47">
        <f t="shared" si="2"/>
        <v>15000</v>
      </c>
      <c r="U13" s="47">
        <f t="shared" si="3"/>
        <v>15000</v>
      </c>
      <c r="V13" s="91"/>
      <c r="W13" s="43">
        <f t="shared" si="4"/>
        <v>1</v>
      </c>
      <c r="X13" s="96">
        <f t="shared" si="4"/>
        <v>29</v>
      </c>
      <c r="Y13" s="44">
        <f t="shared" si="5"/>
        <v>4</v>
      </c>
      <c r="Z13" s="44">
        <f t="shared" si="5"/>
        <v>4</v>
      </c>
      <c r="AA13" s="41">
        <v>0.7</v>
      </c>
      <c r="AB13" s="41">
        <v>0.7</v>
      </c>
      <c r="AC13" s="41">
        <v>-0.3</v>
      </c>
      <c r="AD13" s="57">
        <v>1608</v>
      </c>
    </row>
    <row r="14" spans="1:49" x14ac:dyDescent="0.25">
      <c r="A14" s="77" t="str">
        <f t="shared" si="0"/>
        <v>Дог. 1609/04-11 от 01/04/11-29/04/11; Комарова Н.Н.</v>
      </c>
      <c r="C14" s="86" t="s">
        <v>59</v>
      </c>
      <c r="D14" s="76" t="s">
        <v>42</v>
      </c>
      <c r="E14" s="1" t="s">
        <v>43</v>
      </c>
      <c r="F14" s="55" t="s">
        <v>174</v>
      </c>
      <c r="G14" s="38" t="s">
        <v>108</v>
      </c>
      <c r="H14" s="39" t="s">
        <v>38</v>
      </c>
      <c r="I14" s="46" t="s">
        <v>123</v>
      </c>
      <c r="J14" s="81" t="s">
        <v>143</v>
      </c>
      <c r="K14" s="47">
        <v>40000</v>
      </c>
      <c r="L14" s="39">
        <v>1</v>
      </c>
      <c r="M14" s="40">
        <v>40634</v>
      </c>
      <c r="N14" s="40">
        <v>40662</v>
      </c>
      <c r="O14" s="41">
        <f t="shared" si="1"/>
        <v>-0.3</v>
      </c>
      <c r="P14" s="42" t="s">
        <v>35</v>
      </c>
      <c r="Q14" s="42" t="s">
        <v>36</v>
      </c>
      <c r="R14" s="42" t="s">
        <v>37</v>
      </c>
      <c r="S14" s="42" t="s">
        <v>86</v>
      </c>
      <c r="T14" s="47">
        <f t="shared" si="2"/>
        <v>40000</v>
      </c>
      <c r="U14" s="47">
        <f t="shared" si="3"/>
        <v>40000</v>
      </c>
      <c r="V14" s="91"/>
      <c r="W14" s="43">
        <f t="shared" si="4"/>
        <v>1</v>
      </c>
      <c r="X14" s="96">
        <f t="shared" si="4"/>
        <v>29</v>
      </c>
      <c r="Y14" s="44">
        <f t="shared" si="5"/>
        <v>4</v>
      </c>
      <c r="Z14" s="44">
        <f t="shared" si="5"/>
        <v>4</v>
      </c>
      <c r="AA14" s="41">
        <v>0.7</v>
      </c>
      <c r="AB14" s="41">
        <v>0.7</v>
      </c>
      <c r="AC14" s="41">
        <v>-0.3</v>
      </c>
      <c r="AD14" s="57">
        <v>1609</v>
      </c>
    </row>
    <row r="15" spans="1:49" ht="23.25" x14ac:dyDescent="0.25">
      <c r="A15" s="77" t="str">
        <f t="shared" si="0"/>
        <v>Дог. 1610/04-11 от 01/04/11-29/04/11; Грузинцева В.А.</v>
      </c>
      <c r="C15" s="86" t="s">
        <v>60</v>
      </c>
      <c r="D15" s="76" t="s">
        <v>42</v>
      </c>
      <c r="E15" s="1" t="s">
        <v>43</v>
      </c>
      <c r="F15" s="55" t="s">
        <v>175</v>
      </c>
      <c r="G15" s="38" t="s">
        <v>107</v>
      </c>
      <c r="H15" s="39" t="s">
        <v>38</v>
      </c>
      <c r="I15" s="46" t="s">
        <v>123</v>
      </c>
      <c r="J15" s="81" t="s">
        <v>144</v>
      </c>
      <c r="K15" s="47">
        <v>40000</v>
      </c>
      <c r="L15" s="39">
        <v>1</v>
      </c>
      <c r="M15" s="40">
        <v>40634</v>
      </c>
      <c r="N15" s="40">
        <v>40662</v>
      </c>
      <c r="O15" s="41">
        <f t="shared" si="1"/>
        <v>-0.3</v>
      </c>
      <c r="P15" s="42" t="s">
        <v>35</v>
      </c>
      <c r="Q15" s="42" t="s">
        <v>36</v>
      </c>
      <c r="R15" s="42" t="s">
        <v>37</v>
      </c>
      <c r="S15" s="42" t="s">
        <v>86</v>
      </c>
      <c r="T15" s="47">
        <f t="shared" si="2"/>
        <v>40000</v>
      </c>
      <c r="U15" s="47">
        <f t="shared" si="3"/>
        <v>40000</v>
      </c>
      <c r="V15" s="91"/>
      <c r="W15" s="43">
        <f t="shared" si="4"/>
        <v>1</v>
      </c>
      <c r="X15" s="96">
        <f t="shared" si="4"/>
        <v>29</v>
      </c>
      <c r="Y15" s="44">
        <f t="shared" si="5"/>
        <v>4</v>
      </c>
      <c r="Z15" s="44">
        <f t="shared" si="5"/>
        <v>4</v>
      </c>
      <c r="AA15" s="41">
        <v>0.7</v>
      </c>
      <c r="AB15" s="41">
        <v>0.7</v>
      </c>
      <c r="AC15" s="41">
        <v>-0.3</v>
      </c>
      <c r="AD15" s="57">
        <v>1610</v>
      </c>
    </row>
    <row r="16" spans="1:49" ht="23.25" x14ac:dyDescent="0.25">
      <c r="A16" s="77" t="str">
        <f t="shared" si="0"/>
        <v>Дог. 1611/04-11 от 01/04/11-29/04/11; Калиновская Е.В.</v>
      </c>
      <c r="C16" s="86" t="s">
        <v>61</v>
      </c>
      <c r="D16" s="76" t="s">
        <v>42</v>
      </c>
      <c r="E16" s="1" t="s">
        <v>43</v>
      </c>
      <c r="F16" s="55" t="s">
        <v>176</v>
      </c>
      <c r="G16" s="38" t="s">
        <v>106</v>
      </c>
      <c r="H16" s="39" t="s">
        <v>38</v>
      </c>
      <c r="I16" s="46" t="s">
        <v>123</v>
      </c>
      <c r="J16" s="81" t="s">
        <v>144</v>
      </c>
      <c r="K16" s="47">
        <v>75000</v>
      </c>
      <c r="L16" s="39">
        <v>1</v>
      </c>
      <c r="M16" s="40">
        <v>40634</v>
      </c>
      <c r="N16" s="40">
        <v>40662</v>
      </c>
      <c r="O16" s="41">
        <f t="shared" si="1"/>
        <v>-0.3</v>
      </c>
      <c r="P16" s="42" t="s">
        <v>35</v>
      </c>
      <c r="Q16" s="42" t="s">
        <v>36</v>
      </c>
      <c r="R16" s="42" t="s">
        <v>37</v>
      </c>
      <c r="S16" s="42" t="s">
        <v>86</v>
      </c>
      <c r="T16" s="47">
        <f t="shared" si="2"/>
        <v>75000</v>
      </c>
      <c r="U16" s="47">
        <f t="shared" si="3"/>
        <v>75000</v>
      </c>
      <c r="V16" s="91"/>
      <c r="W16" s="43">
        <f t="shared" si="4"/>
        <v>1</v>
      </c>
      <c r="X16" s="96">
        <f t="shared" si="4"/>
        <v>29</v>
      </c>
      <c r="Y16" s="44">
        <f t="shared" si="5"/>
        <v>4</v>
      </c>
      <c r="Z16" s="44">
        <f t="shared" si="5"/>
        <v>4</v>
      </c>
      <c r="AA16" s="41">
        <v>0.7</v>
      </c>
      <c r="AB16" s="41">
        <v>0.7</v>
      </c>
      <c r="AC16" s="41">
        <v>-0.3</v>
      </c>
      <c r="AD16" s="57">
        <v>1611</v>
      </c>
    </row>
    <row r="17" spans="1:30" x14ac:dyDescent="0.25">
      <c r="A17" s="77" t="str">
        <f t="shared" si="0"/>
        <v>Дог. 1612/04-11 от 01/04/11-29/04/11; Наими М.Ю.</v>
      </c>
      <c r="C17" s="86" t="s">
        <v>62</v>
      </c>
      <c r="D17" s="76" t="s">
        <v>42</v>
      </c>
      <c r="E17" s="1" t="s">
        <v>43</v>
      </c>
      <c r="F17" s="55" t="s">
        <v>177</v>
      </c>
      <c r="G17" s="38" t="s">
        <v>145</v>
      </c>
      <c r="H17" s="39" t="s">
        <v>38</v>
      </c>
      <c r="I17" s="46" t="s">
        <v>123</v>
      </c>
      <c r="J17" s="81" t="s">
        <v>146</v>
      </c>
      <c r="K17" s="47">
        <v>85980</v>
      </c>
      <c r="L17" s="39">
        <v>1</v>
      </c>
      <c r="M17" s="40">
        <v>40634</v>
      </c>
      <c r="N17" s="40">
        <v>40662</v>
      </c>
      <c r="O17" s="41">
        <f t="shared" si="1"/>
        <v>-0.3</v>
      </c>
      <c r="P17" s="42" t="s">
        <v>35</v>
      </c>
      <c r="Q17" s="42" t="s">
        <v>36</v>
      </c>
      <c r="R17" s="42" t="s">
        <v>37</v>
      </c>
      <c r="S17" s="42" t="s">
        <v>86</v>
      </c>
      <c r="T17" s="47">
        <f t="shared" si="2"/>
        <v>85980</v>
      </c>
      <c r="U17" s="47">
        <f t="shared" si="3"/>
        <v>85980</v>
      </c>
      <c r="V17" s="91"/>
      <c r="W17" s="43">
        <f t="shared" si="4"/>
        <v>1</v>
      </c>
      <c r="X17" s="96">
        <f t="shared" si="4"/>
        <v>29</v>
      </c>
      <c r="Y17" s="44">
        <f t="shared" si="5"/>
        <v>4</v>
      </c>
      <c r="Z17" s="44">
        <f t="shared" si="5"/>
        <v>4</v>
      </c>
      <c r="AA17" s="41">
        <v>0.7</v>
      </c>
      <c r="AB17" s="41">
        <v>0.7</v>
      </c>
      <c r="AC17" s="41">
        <v>-0.3</v>
      </c>
      <c r="AD17" s="57">
        <v>1612</v>
      </c>
    </row>
    <row r="18" spans="1:30" ht="23.25" x14ac:dyDescent="0.25">
      <c r="A18" s="77" t="str">
        <f t="shared" si="0"/>
        <v>Дог. 1613/04-11 от 15/04/11-30/04/11; Ловаков А.В.</v>
      </c>
      <c r="C18" s="86" t="s">
        <v>63</v>
      </c>
      <c r="D18" s="76" t="s">
        <v>42</v>
      </c>
      <c r="E18" s="1" t="s">
        <v>43</v>
      </c>
      <c r="F18" s="55" t="s">
        <v>178</v>
      </c>
      <c r="G18" s="38" t="s">
        <v>147</v>
      </c>
      <c r="H18" s="39" t="s">
        <v>38</v>
      </c>
      <c r="I18" s="46" t="s">
        <v>149</v>
      </c>
      <c r="J18" s="81" t="s">
        <v>148</v>
      </c>
      <c r="K18" s="47">
        <v>12500</v>
      </c>
      <c r="L18" s="39">
        <v>1</v>
      </c>
      <c r="M18" s="40">
        <v>40648</v>
      </c>
      <c r="N18" s="40">
        <v>40663</v>
      </c>
      <c r="O18" s="41">
        <f t="shared" si="1"/>
        <v>-0.3</v>
      </c>
      <c r="P18" s="42" t="s">
        <v>35</v>
      </c>
      <c r="Q18" s="42" t="s">
        <v>36</v>
      </c>
      <c r="R18" s="42" t="s">
        <v>37</v>
      </c>
      <c r="S18" s="42" t="s">
        <v>86</v>
      </c>
      <c r="T18" s="47">
        <f t="shared" si="2"/>
        <v>12500</v>
      </c>
      <c r="U18" s="47">
        <f t="shared" si="3"/>
        <v>12500</v>
      </c>
      <c r="V18" s="91"/>
      <c r="W18" s="43">
        <f t="shared" si="4"/>
        <v>15</v>
      </c>
      <c r="X18" s="96">
        <f t="shared" si="4"/>
        <v>30</v>
      </c>
      <c r="Y18" s="44">
        <f t="shared" si="5"/>
        <v>4</v>
      </c>
      <c r="Z18" s="44">
        <f t="shared" si="5"/>
        <v>4</v>
      </c>
      <c r="AA18" s="41">
        <v>0.7</v>
      </c>
      <c r="AB18" s="41">
        <v>0.7</v>
      </c>
      <c r="AC18" s="41">
        <v>-0.3</v>
      </c>
      <c r="AD18" s="57">
        <v>1613</v>
      </c>
    </row>
    <row r="19" spans="1:30" x14ac:dyDescent="0.25">
      <c r="A19" s="77" t="str">
        <f t="shared" si="0"/>
        <v>Дог. 1614/04-11 от 21/01/11-20/04/11; Базарова Г.Т.</v>
      </c>
      <c r="C19" s="86" t="s">
        <v>64</v>
      </c>
      <c r="D19" s="76" t="s">
        <v>42</v>
      </c>
      <c r="E19" s="1" t="s">
        <v>121</v>
      </c>
      <c r="F19" s="55" t="s">
        <v>179</v>
      </c>
      <c r="G19" s="38" t="s">
        <v>160</v>
      </c>
      <c r="H19" s="39" t="s">
        <v>38</v>
      </c>
      <c r="I19" s="46" t="s">
        <v>161</v>
      </c>
      <c r="J19" s="81" t="s">
        <v>162</v>
      </c>
      <c r="K19" s="47">
        <v>84000</v>
      </c>
      <c r="L19" s="39">
        <v>1</v>
      </c>
      <c r="M19" s="40">
        <v>40564</v>
      </c>
      <c r="N19" s="40">
        <v>40653</v>
      </c>
      <c r="O19" s="41">
        <f t="shared" si="1"/>
        <v>0.7</v>
      </c>
      <c r="P19" s="42" t="s">
        <v>35</v>
      </c>
      <c r="Q19" s="42" t="s">
        <v>36</v>
      </c>
      <c r="R19" s="42" t="s">
        <v>37</v>
      </c>
      <c r="S19" s="42" t="s">
        <v>86</v>
      </c>
      <c r="T19" s="47">
        <f t="shared" si="2"/>
        <v>84000</v>
      </c>
      <c r="U19" s="47">
        <f t="shared" si="3"/>
        <v>84000</v>
      </c>
      <c r="V19" s="91"/>
      <c r="W19" s="43">
        <f t="shared" si="4"/>
        <v>21</v>
      </c>
      <c r="X19" s="96">
        <f t="shared" si="4"/>
        <v>20</v>
      </c>
      <c r="Y19" s="44">
        <f t="shared" si="5"/>
        <v>1</v>
      </c>
      <c r="Z19" s="44">
        <f t="shared" si="5"/>
        <v>4</v>
      </c>
      <c r="AA19" s="41">
        <v>0.7</v>
      </c>
      <c r="AB19" s="41">
        <v>0.7</v>
      </c>
      <c r="AC19" s="41">
        <v>-0.3</v>
      </c>
      <c r="AD19" s="57">
        <v>1614</v>
      </c>
    </row>
    <row r="20" spans="1:30" x14ac:dyDescent="0.25">
      <c r="A20" s="77" t="str">
        <f t="shared" si="0"/>
        <v>Дог. 1615/04-11 от 21/01/11-20/04/11; Базарова Г.Т.</v>
      </c>
      <c r="C20" s="86" t="s">
        <v>65</v>
      </c>
      <c r="D20" s="76" t="s">
        <v>42</v>
      </c>
      <c r="E20" s="1" t="s">
        <v>121</v>
      </c>
      <c r="F20" s="55" t="s">
        <v>180</v>
      </c>
      <c r="G20" s="38" t="s">
        <v>160</v>
      </c>
      <c r="H20" s="39" t="s">
        <v>38</v>
      </c>
      <c r="I20" s="46" t="s">
        <v>161</v>
      </c>
      <c r="J20" s="81" t="s">
        <v>163</v>
      </c>
      <c r="K20" s="47">
        <v>30000</v>
      </c>
      <c r="L20" s="39">
        <v>1</v>
      </c>
      <c r="M20" s="40">
        <v>40564</v>
      </c>
      <c r="N20" s="40">
        <v>40653</v>
      </c>
      <c r="O20" s="41">
        <f t="shared" si="1"/>
        <v>0.7</v>
      </c>
      <c r="P20" s="42" t="s">
        <v>35</v>
      </c>
      <c r="Q20" s="42" t="s">
        <v>36</v>
      </c>
      <c r="R20" s="42" t="s">
        <v>37</v>
      </c>
      <c r="S20" s="42" t="s">
        <v>86</v>
      </c>
      <c r="T20" s="47">
        <f t="shared" si="2"/>
        <v>30000</v>
      </c>
      <c r="U20" s="47">
        <f t="shared" si="3"/>
        <v>30000</v>
      </c>
      <c r="V20" s="91"/>
      <c r="W20" s="43">
        <f t="shared" si="4"/>
        <v>21</v>
      </c>
      <c r="X20" s="96">
        <f t="shared" si="4"/>
        <v>20</v>
      </c>
      <c r="Y20" s="44">
        <f t="shared" si="5"/>
        <v>1</v>
      </c>
      <c r="Z20" s="44">
        <f t="shared" si="5"/>
        <v>4</v>
      </c>
      <c r="AA20" s="41">
        <v>0.7</v>
      </c>
      <c r="AB20" s="41">
        <v>0.7</v>
      </c>
      <c r="AC20" s="41">
        <v>-0.3</v>
      </c>
      <c r="AD20" s="57">
        <v>1615</v>
      </c>
    </row>
    <row r="21" spans="1:30" x14ac:dyDescent="0.25">
      <c r="A21" s="77" t="str">
        <f t="shared" si="0"/>
        <v xml:space="preserve">Дог. 1616/04-11 от ; </v>
      </c>
      <c r="C21" s="86" t="s">
        <v>66</v>
      </c>
      <c r="D21" s="76" t="s">
        <v>42</v>
      </c>
      <c r="E21" s="1"/>
      <c r="F21" s="55" t="s">
        <v>181</v>
      </c>
      <c r="G21" s="38"/>
      <c r="H21" s="39" t="s">
        <v>38</v>
      </c>
      <c r="I21" s="46"/>
      <c r="J21" s="81"/>
      <c r="K21" s="47"/>
      <c r="L21" s="39">
        <v>1</v>
      </c>
      <c r="M21" s="40"/>
      <c r="N21" s="40"/>
      <c r="O21" s="41">
        <f t="shared" si="1"/>
        <v>-0.3</v>
      </c>
      <c r="P21" s="42" t="s">
        <v>35</v>
      </c>
      <c r="Q21" s="42" t="s">
        <v>36</v>
      </c>
      <c r="R21" s="42" t="s">
        <v>37</v>
      </c>
      <c r="S21" s="42" t="s">
        <v>86</v>
      </c>
      <c r="T21" s="47">
        <f t="shared" si="2"/>
        <v>0</v>
      </c>
      <c r="U21" s="47">
        <f t="shared" si="3"/>
        <v>0</v>
      </c>
      <c r="V21" s="91"/>
      <c r="W21" s="43">
        <f t="shared" si="4"/>
        <v>0</v>
      </c>
      <c r="X21" s="96">
        <f t="shared" si="4"/>
        <v>0</v>
      </c>
      <c r="Y21" s="44">
        <f t="shared" si="5"/>
        <v>1</v>
      </c>
      <c r="Z21" s="44">
        <f t="shared" si="5"/>
        <v>1</v>
      </c>
      <c r="AA21" s="41">
        <v>0.7</v>
      </c>
      <c r="AB21" s="41">
        <v>0.7</v>
      </c>
      <c r="AC21" s="41">
        <v>-0.3</v>
      </c>
      <c r="AD21" s="57">
        <v>1616</v>
      </c>
    </row>
    <row r="22" spans="1:30" x14ac:dyDescent="0.25">
      <c r="A22" s="77" t="str">
        <f t="shared" si="0"/>
        <v xml:space="preserve">Дог. 1617/04-11 от ; </v>
      </c>
      <c r="C22" s="86" t="s">
        <v>67</v>
      </c>
      <c r="D22" s="76" t="s">
        <v>42</v>
      </c>
      <c r="E22" s="1"/>
      <c r="F22" s="55" t="s">
        <v>182</v>
      </c>
      <c r="G22" s="38"/>
      <c r="H22" s="39" t="s">
        <v>38</v>
      </c>
      <c r="I22" s="46"/>
      <c r="J22" s="81"/>
      <c r="K22" s="47"/>
      <c r="L22" s="39">
        <v>1</v>
      </c>
      <c r="M22" s="40"/>
      <c r="N22" s="40"/>
      <c r="O22" s="41">
        <f t="shared" si="1"/>
        <v>-0.3</v>
      </c>
      <c r="P22" s="42" t="s">
        <v>35</v>
      </c>
      <c r="Q22" s="42" t="s">
        <v>36</v>
      </c>
      <c r="R22" s="42" t="s">
        <v>37</v>
      </c>
      <c r="S22" s="42" t="s">
        <v>86</v>
      </c>
      <c r="T22" s="47">
        <f t="shared" si="2"/>
        <v>0</v>
      </c>
      <c r="U22" s="47">
        <f t="shared" si="3"/>
        <v>0</v>
      </c>
      <c r="V22" s="91"/>
      <c r="W22" s="43">
        <f t="shared" si="4"/>
        <v>0</v>
      </c>
      <c r="X22" s="96">
        <f t="shared" si="4"/>
        <v>0</v>
      </c>
      <c r="Y22" s="44">
        <f t="shared" si="5"/>
        <v>1</v>
      </c>
      <c r="Z22" s="44">
        <f t="shared" si="5"/>
        <v>1</v>
      </c>
      <c r="AA22" s="41">
        <v>0.7</v>
      </c>
      <c r="AB22" s="41">
        <v>0.7</v>
      </c>
      <c r="AC22" s="41">
        <v>-0.3</v>
      </c>
      <c r="AD22" s="57">
        <v>1617</v>
      </c>
    </row>
    <row r="23" spans="1:30" x14ac:dyDescent="0.25">
      <c r="A23" s="77" t="str">
        <f t="shared" si="0"/>
        <v xml:space="preserve">Дог. 1618/04-11 от ; </v>
      </c>
      <c r="C23" s="86" t="s">
        <v>68</v>
      </c>
      <c r="D23" s="76" t="s">
        <v>42</v>
      </c>
      <c r="E23" s="1"/>
      <c r="F23" s="55" t="s">
        <v>183</v>
      </c>
      <c r="G23" s="38"/>
      <c r="H23" s="39" t="s">
        <v>38</v>
      </c>
      <c r="I23" s="46"/>
      <c r="J23" s="81"/>
      <c r="K23" s="47"/>
      <c r="L23" s="39">
        <v>1</v>
      </c>
      <c r="M23" s="40"/>
      <c r="N23" s="40"/>
      <c r="O23" s="41">
        <f t="shared" si="1"/>
        <v>-0.3</v>
      </c>
      <c r="P23" s="42" t="s">
        <v>35</v>
      </c>
      <c r="Q23" s="42" t="s">
        <v>36</v>
      </c>
      <c r="R23" s="42" t="s">
        <v>37</v>
      </c>
      <c r="S23" s="42" t="s">
        <v>86</v>
      </c>
      <c r="T23" s="47">
        <f t="shared" si="2"/>
        <v>0</v>
      </c>
      <c r="U23" s="47">
        <f t="shared" si="3"/>
        <v>0</v>
      </c>
      <c r="V23" s="91"/>
      <c r="W23" s="43">
        <f t="shared" si="4"/>
        <v>0</v>
      </c>
      <c r="X23" s="96">
        <f t="shared" si="4"/>
        <v>0</v>
      </c>
      <c r="Y23" s="44">
        <f t="shared" si="5"/>
        <v>1</v>
      </c>
      <c r="Z23" s="44">
        <f t="shared" si="5"/>
        <v>1</v>
      </c>
      <c r="AA23" s="41">
        <v>0.7</v>
      </c>
      <c r="AB23" s="41">
        <v>0.7</v>
      </c>
      <c r="AC23" s="41">
        <v>-0.3</v>
      </c>
      <c r="AD23" s="57">
        <v>1618</v>
      </c>
    </row>
    <row r="24" spans="1:30" x14ac:dyDescent="0.25">
      <c r="A24" s="77" t="str">
        <f t="shared" si="0"/>
        <v xml:space="preserve">Дог. 1619/04-11 от ; </v>
      </c>
      <c r="C24" s="86" t="s">
        <v>69</v>
      </c>
      <c r="D24" s="76" t="s">
        <v>42</v>
      </c>
      <c r="E24" s="1"/>
      <c r="F24" s="55" t="s">
        <v>184</v>
      </c>
      <c r="G24" s="38"/>
      <c r="H24" s="39" t="s">
        <v>38</v>
      </c>
      <c r="I24" s="46"/>
      <c r="J24" s="81"/>
      <c r="K24" s="47"/>
      <c r="L24" s="39">
        <v>1</v>
      </c>
      <c r="M24" s="40"/>
      <c r="N24" s="40"/>
      <c r="O24" s="41">
        <f t="shared" si="1"/>
        <v>-0.3</v>
      </c>
      <c r="P24" s="42" t="s">
        <v>35</v>
      </c>
      <c r="Q24" s="42" t="s">
        <v>36</v>
      </c>
      <c r="R24" s="42" t="s">
        <v>37</v>
      </c>
      <c r="S24" s="42" t="s">
        <v>86</v>
      </c>
      <c r="T24" s="47">
        <f t="shared" si="2"/>
        <v>0</v>
      </c>
      <c r="U24" s="47">
        <f t="shared" si="3"/>
        <v>0</v>
      </c>
      <c r="V24" s="91"/>
      <c r="W24" s="43">
        <f t="shared" si="4"/>
        <v>0</v>
      </c>
      <c r="X24" s="96">
        <f t="shared" si="4"/>
        <v>0</v>
      </c>
      <c r="Y24" s="44">
        <f t="shared" si="5"/>
        <v>1</v>
      </c>
      <c r="Z24" s="44">
        <f t="shared" si="5"/>
        <v>1</v>
      </c>
      <c r="AA24" s="41">
        <v>0.7</v>
      </c>
      <c r="AB24" s="41">
        <v>0.7</v>
      </c>
      <c r="AC24" s="41">
        <v>-0.3</v>
      </c>
      <c r="AD24" s="57">
        <v>1619</v>
      </c>
    </row>
    <row r="25" spans="1:30" x14ac:dyDescent="0.25">
      <c r="A25" s="77" t="str">
        <f t="shared" si="0"/>
        <v xml:space="preserve">Дог. 1620/04-11 от ; </v>
      </c>
      <c r="C25" s="86" t="s">
        <v>70</v>
      </c>
      <c r="D25" s="76" t="s">
        <v>42</v>
      </c>
      <c r="E25" s="1"/>
      <c r="F25" s="55" t="s">
        <v>185</v>
      </c>
      <c r="G25" s="38"/>
      <c r="H25" s="39" t="s">
        <v>38</v>
      </c>
      <c r="I25" s="46"/>
      <c r="J25" s="81"/>
      <c r="K25" s="47"/>
      <c r="L25" s="39">
        <v>1</v>
      </c>
      <c r="M25" s="40"/>
      <c r="N25" s="40"/>
      <c r="O25" s="41">
        <f t="shared" si="1"/>
        <v>-0.3</v>
      </c>
      <c r="P25" s="42" t="s">
        <v>35</v>
      </c>
      <c r="Q25" s="42" t="s">
        <v>36</v>
      </c>
      <c r="R25" s="42" t="s">
        <v>37</v>
      </c>
      <c r="S25" s="42" t="s">
        <v>86</v>
      </c>
      <c r="T25" s="47">
        <f t="shared" si="2"/>
        <v>0</v>
      </c>
      <c r="U25" s="47">
        <f t="shared" si="3"/>
        <v>0</v>
      </c>
      <c r="V25" s="91"/>
      <c r="W25" s="43">
        <f t="shared" si="4"/>
        <v>0</v>
      </c>
      <c r="X25" s="96">
        <f t="shared" si="4"/>
        <v>0</v>
      </c>
      <c r="Y25" s="44">
        <f t="shared" si="5"/>
        <v>1</v>
      </c>
      <c r="Z25" s="44">
        <f t="shared" si="5"/>
        <v>1</v>
      </c>
      <c r="AA25" s="41">
        <v>0.7</v>
      </c>
      <c r="AB25" s="41">
        <v>0.7</v>
      </c>
      <c r="AC25" s="41">
        <v>-0.3</v>
      </c>
      <c r="AD25" s="57">
        <v>1620</v>
      </c>
    </row>
    <row r="26" spans="1:30" x14ac:dyDescent="0.25">
      <c r="A26" s="77" t="str">
        <f t="shared" si="0"/>
        <v xml:space="preserve">Дог. 1621/04-11 от ; </v>
      </c>
      <c r="C26" s="86" t="s">
        <v>71</v>
      </c>
      <c r="D26" s="76" t="s">
        <v>42</v>
      </c>
      <c r="E26" s="1"/>
      <c r="F26" s="55" t="s">
        <v>186</v>
      </c>
      <c r="G26" s="38"/>
      <c r="H26" s="39" t="s">
        <v>38</v>
      </c>
      <c r="I26" s="46"/>
      <c r="J26" s="81"/>
      <c r="K26" s="47"/>
      <c r="L26" s="39">
        <v>1</v>
      </c>
      <c r="M26" s="40"/>
      <c r="N26" s="40"/>
      <c r="O26" s="41">
        <f t="shared" si="1"/>
        <v>-0.3</v>
      </c>
      <c r="P26" s="42" t="s">
        <v>35</v>
      </c>
      <c r="Q26" s="42" t="s">
        <v>36</v>
      </c>
      <c r="R26" s="42" t="s">
        <v>37</v>
      </c>
      <c r="S26" s="42" t="s">
        <v>86</v>
      </c>
      <c r="T26" s="47">
        <f t="shared" si="2"/>
        <v>0</v>
      </c>
      <c r="U26" s="47">
        <f t="shared" si="3"/>
        <v>0</v>
      </c>
      <c r="V26" s="91"/>
      <c r="W26" s="43">
        <f t="shared" si="4"/>
        <v>0</v>
      </c>
      <c r="X26" s="96">
        <f t="shared" si="4"/>
        <v>0</v>
      </c>
      <c r="Y26" s="44">
        <f t="shared" si="5"/>
        <v>1</v>
      </c>
      <c r="Z26" s="44">
        <f t="shared" si="5"/>
        <v>1</v>
      </c>
      <c r="AA26" s="41">
        <v>0.7</v>
      </c>
      <c r="AB26" s="41">
        <v>0.7</v>
      </c>
      <c r="AC26" s="41">
        <v>-0.3</v>
      </c>
      <c r="AD26" s="57">
        <v>1621</v>
      </c>
    </row>
    <row r="27" spans="1:30" x14ac:dyDescent="0.25">
      <c r="A27" s="77" t="str">
        <f t="shared" si="0"/>
        <v xml:space="preserve">Дог. 1622/04-11 от ; </v>
      </c>
      <c r="C27" s="86" t="s">
        <v>72</v>
      </c>
      <c r="D27" s="76" t="s">
        <v>42</v>
      </c>
      <c r="E27" s="1"/>
      <c r="F27" s="55" t="s">
        <v>187</v>
      </c>
      <c r="G27" s="38"/>
      <c r="H27" s="39" t="s">
        <v>38</v>
      </c>
      <c r="I27" s="46"/>
      <c r="J27" s="81"/>
      <c r="K27" s="47"/>
      <c r="L27" s="39">
        <v>1</v>
      </c>
      <c r="M27" s="40"/>
      <c r="N27" s="40"/>
      <c r="O27" s="41">
        <f t="shared" si="1"/>
        <v>-0.3</v>
      </c>
      <c r="P27" s="42" t="s">
        <v>35</v>
      </c>
      <c r="Q27" s="42" t="s">
        <v>36</v>
      </c>
      <c r="R27" s="42" t="s">
        <v>37</v>
      </c>
      <c r="S27" s="42" t="s">
        <v>86</v>
      </c>
      <c r="T27" s="47">
        <f t="shared" si="2"/>
        <v>0</v>
      </c>
      <c r="U27" s="47">
        <f t="shared" si="3"/>
        <v>0</v>
      </c>
      <c r="V27" s="91"/>
      <c r="W27" s="43">
        <f t="shared" si="4"/>
        <v>0</v>
      </c>
      <c r="X27" s="96">
        <f t="shared" si="4"/>
        <v>0</v>
      </c>
      <c r="Y27" s="44">
        <f t="shared" si="5"/>
        <v>1</v>
      </c>
      <c r="Z27" s="44">
        <f t="shared" si="5"/>
        <v>1</v>
      </c>
      <c r="AA27" s="41">
        <v>0.7</v>
      </c>
      <c r="AB27" s="41">
        <v>0.7</v>
      </c>
      <c r="AC27" s="41">
        <v>-0.3</v>
      </c>
      <c r="AD27" s="57">
        <v>1622</v>
      </c>
    </row>
    <row r="28" spans="1:30" x14ac:dyDescent="0.25">
      <c r="A28" s="77" t="str">
        <f t="shared" si="0"/>
        <v xml:space="preserve">Дог. 1623/04-11 от ; </v>
      </c>
      <c r="C28" s="86" t="s">
        <v>73</v>
      </c>
      <c r="D28" s="76" t="s">
        <v>42</v>
      </c>
      <c r="E28" s="1"/>
      <c r="F28" s="55" t="s">
        <v>188</v>
      </c>
      <c r="G28" s="38"/>
      <c r="H28" s="39" t="s">
        <v>38</v>
      </c>
      <c r="I28" s="46"/>
      <c r="J28" s="81"/>
      <c r="K28" s="47"/>
      <c r="L28" s="39">
        <v>1</v>
      </c>
      <c r="M28" s="40"/>
      <c r="N28" s="40"/>
      <c r="O28" s="41">
        <f t="shared" si="1"/>
        <v>-0.3</v>
      </c>
      <c r="P28" s="42" t="s">
        <v>35</v>
      </c>
      <c r="Q28" s="42" t="s">
        <v>36</v>
      </c>
      <c r="R28" s="42" t="s">
        <v>37</v>
      </c>
      <c r="S28" s="42" t="s">
        <v>86</v>
      </c>
      <c r="T28" s="47">
        <f t="shared" si="2"/>
        <v>0</v>
      </c>
      <c r="U28" s="47">
        <f t="shared" si="3"/>
        <v>0</v>
      </c>
      <c r="V28" s="91"/>
      <c r="W28" s="43">
        <f t="shared" si="4"/>
        <v>0</v>
      </c>
      <c r="X28" s="96">
        <f t="shared" si="4"/>
        <v>0</v>
      </c>
      <c r="Y28" s="44">
        <f t="shared" si="5"/>
        <v>1</v>
      </c>
      <c r="Z28" s="44">
        <f t="shared" si="5"/>
        <v>1</v>
      </c>
      <c r="AA28" s="41">
        <v>0.7</v>
      </c>
      <c r="AB28" s="41">
        <v>0.7</v>
      </c>
      <c r="AC28" s="41">
        <v>-0.3</v>
      </c>
      <c r="AD28" s="57">
        <v>1623</v>
      </c>
    </row>
    <row r="29" spans="1:30" x14ac:dyDescent="0.25">
      <c r="A29" s="77" t="str">
        <f t="shared" si="0"/>
        <v xml:space="preserve">Дог. 1624/04-11 от ; </v>
      </c>
      <c r="C29" s="86" t="s">
        <v>74</v>
      </c>
      <c r="D29" s="76" t="s">
        <v>42</v>
      </c>
      <c r="E29" s="1"/>
      <c r="F29" s="55" t="s">
        <v>189</v>
      </c>
      <c r="G29" s="38"/>
      <c r="H29" s="39" t="s">
        <v>38</v>
      </c>
      <c r="I29" s="46"/>
      <c r="J29" s="81"/>
      <c r="K29" s="47"/>
      <c r="L29" s="39">
        <v>1</v>
      </c>
      <c r="M29" s="40"/>
      <c r="N29" s="40"/>
      <c r="O29" s="41">
        <f t="shared" si="1"/>
        <v>-0.3</v>
      </c>
      <c r="P29" s="42" t="s">
        <v>35</v>
      </c>
      <c r="Q29" s="42" t="s">
        <v>36</v>
      </c>
      <c r="R29" s="42" t="s">
        <v>37</v>
      </c>
      <c r="S29" s="42" t="s">
        <v>86</v>
      </c>
      <c r="T29" s="47">
        <f t="shared" si="2"/>
        <v>0</v>
      </c>
      <c r="U29" s="47">
        <f t="shared" si="3"/>
        <v>0</v>
      </c>
      <c r="V29" s="91"/>
      <c r="W29" s="43">
        <f t="shared" si="4"/>
        <v>0</v>
      </c>
      <c r="X29" s="96">
        <f t="shared" si="4"/>
        <v>0</v>
      </c>
      <c r="Y29" s="44">
        <f t="shared" si="5"/>
        <v>1</v>
      </c>
      <c r="Z29" s="44">
        <f t="shared" si="5"/>
        <v>1</v>
      </c>
      <c r="AA29" s="41">
        <v>0.7</v>
      </c>
      <c r="AB29" s="41">
        <v>0.7</v>
      </c>
      <c r="AC29" s="41">
        <v>-0.3</v>
      </c>
      <c r="AD29" s="57">
        <v>1624</v>
      </c>
    </row>
    <row r="30" spans="1:30" x14ac:dyDescent="0.25">
      <c r="A30" s="77" t="str">
        <f t="shared" si="0"/>
        <v xml:space="preserve">Дог. 1625/04-11 от ; </v>
      </c>
      <c r="C30" s="86" t="s">
        <v>75</v>
      </c>
      <c r="D30" s="76" t="s">
        <v>42</v>
      </c>
      <c r="E30" s="1"/>
      <c r="F30" s="55" t="s">
        <v>190</v>
      </c>
      <c r="G30" s="38"/>
      <c r="H30" s="39" t="s">
        <v>38</v>
      </c>
      <c r="I30" s="46"/>
      <c r="J30" s="81"/>
      <c r="K30" s="47"/>
      <c r="L30" s="39">
        <v>1</v>
      </c>
      <c r="M30" s="40"/>
      <c r="N30" s="40"/>
      <c r="O30" s="41">
        <f t="shared" si="1"/>
        <v>-0.3</v>
      </c>
      <c r="P30" s="42" t="s">
        <v>35</v>
      </c>
      <c r="Q30" s="42" t="s">
        <v>36</v>
      </c>
      <c r="R30" s="42" t="s">
        <v>37</v>
      </c>
      <c r="S30" s="42" t="s">
        <v>86</v>
      </c>
      <c r="T30" s="47">
        <f t="shared" si="2"/>
        <v>0</v>
      </c>
      <c r="U30" s="47">
        <f t="shared" si="3"/>
        <v>0</v>
      </c>
      <c r="V30" s="91"/>
      <c r="W30" s="43">
        <f t="shared" si="4"/>
        <v>0</v>
      </c>
      <c r="X30" s="96">
        <f t="shared" si="4"/>
        <v>0</v>
      </c>
      <c r="Y30" s="44">
        <f t="shared" si="5"/>
        <v>1</v>
      </c>
      <c r="Z30" s="44">
        <f t="shared" si="5"/>
        <v>1</v>
      </c>
      <c r="AA30" s="41">
        <v>0.7</v>
      </c>
      <c r="AB30" s="41">
        <v>0.7</v>
      </c>
      <c r="AC30" s="41">
        <v>-0.3</v>
      </c>
      <c r="AD30" s="57">
        <v>1625</v>
      </c>
    </row>
    <row r="31" spans="1:30" x14ac:dyDescent="0.25">
      <c r="A31" s="77" t="str">
        <f t="shared" si="0"/>
        <v xml:space="preserve">Дог. 1626/04-11 от ; </v>
      </c>
      <c r="C31" s="86" t="s">
        <v>76</v>
      </c>
      <c r="D31" s="76" t="s">
        <v>42</v>
      </c>
      <c r="E31" s="1"/>
      <c r="F31" s="55" t="s">
        <v>191</v>
      </c>
      <c r="G31" s="38"/>
      <c r="H31" s="39" t="s">
        <v>38</v>
      </c>
      <c r="I31" s="46"/>
      <c r="J31" s="81"/>
      <c r="K31" s="47"/>
      <c r="L31" s="39">
        <v>1</v>
      </c>
      <c r="M31" s="40"/>
      <c r="N31" s="40"/>
      <c r="O31" s="41">
        <f t="shared" si="1"/>
        <v>-0.3</v>
      </c>
      <c r="P31" s="42" t="s">
        <v>35</v>
      </c>
      <c r="Q31" s="42" t="s">
        <v>36</v>
      </c>
      <c r="R31" s="42" t="s">
        <v>37</v>
      </c>
      <c r="S31" s="42" t="s">
        <v>86</v>
      </c>
      <c r="T31" s="47">
        <f t="shared" si="2"/>
        <v>0</v>
      </c>
      <c r="U31" s="47">
        <f t="shared" si="3"/>
        <v>0</v>
      </c>
      <c r="V31" s="91"/>
      <c r="W31" s="43">
        <f t="shared" si="4"/>
        <v>0</v>
      </c>
      <c r="X31" s="96">
        <f t="shared" si="4"/>
        <v>0</v>
      </c>
      <c r="Y31" s="44">
        <f t="shared" si="5"/>
        <v>1</v>
      </c>
      <c r="Z31" s="44">
        <f t="shared" si="5"/>
        <v>1</v>
      </c>
      <c r="AA31" s="41">
        <v>0.7</v>
      </c>
      <c r="AB31" s="41">
        <v>0.7</v>
      </c>
      <c r="AC31" s="41">
        <v>-0.3</v>
      </c>
      <c r="AD31" s="57">
        <v>1626</v>
      </c>
    </row>
    <row r="32" spans="1:30" x14ac:dyDescent="0.25">
      <c r="A32" s="77" t="str">
        <f t="shared" si="0"/>
        <v xml:space="preserve">Дог. 1627/04-11 от ; </v>
      </c>
      <c r="C32" s="86" t="s">
        <v>77</v>
      </c>
      <c r="D32" s="76" t="s">
        <v>42</v>
      </c>
      <c r="E32" s="1"/>
      <c r="F32" s="55" t="s">
        <v>192</v>
      </c>
      <c r="G32" s="38"/>
      <c r="H32" s="39" t="s">
        <v>38</v>
      </c>
      <c r="I32" s="46"/>
      <c r="J32" s="81"/>
      <c r="K32" s="47"/>
      <c r="L32" s="39">
        <v>1</v>
      </c>
      <c r="M32" s="40"/>
      <c r="N32" s="40"/>
      <c r="O32" s="41">
        <f t="shared" si="1"/>
        <v>-0.3</v>
      </c>
      <c r="P32" s="42" t="s">
        <v>35</v>
      </c>
      <c r="Q32" s="42" t="s">
        <v>36</v>
      </c>
      <c r="R32" s="42" t="s">
        <v>37</v>
      </c>
      <c r="S32" s="42" t="s">
        <v>86</v>
      </c>
      <c r="T32" s="47">
        <f t="shared" si="2"/>
        <v>0</v>
      </c>
      <c r="U32" s="47">
        <f t="shared" si="3"/>
        <v>0</v>
      </c>
      <c r="V32" s="91"/>
      <c r="W32" s="43">
        <f t="shared" si="4"/>
        <v>0</v>
      </c>
      <c r="X32" s="96">
        <f t="shared" si="4"/>
        <v>0</v>
      </c>
      <c r="Y32" s="44">
        <f t="shared" si="5"/>
        <v>1</v>
      </c>
      <c r="Z32" s="44">
        <f t="shared" si="5"/>
        <v>1</v>
      </c>
      <c r="AA32" s="41">
        <v>0.7</v>
      </c>
      <c r="AB32" s="41">
        <v>0.7</v>
      </c>
      <c r="AC32" s="41">
        <v>-0.3</v>
      </c>
      <c r="AD32" s="57">
        <v>1627</v>
      </c>
    </row>
    <row r="33" spans="1:30" x14ac:dyDescent="0.25">
      <c r="A33" s="77" t="str">
        <f t="shared" si="0"/>
        <v xml:space="preserve">Дог. 1628/04-11 от ; </v>
      </c>
      <c r="C33" s="86" t="s">
        <v>78</v>
      </c>
      <c r="D33" s="76" t="s">
        <v>42</v>
      </c>
      <c r="E33" s="1"/>
      <c r="F33" s="55" t="s">
        <v>193</v>
      </c>
      <c r="G33" s="38"/>
      <c r="H33" s="39" t="s">
        <v>38</v>
      </c>
      <c r="I33" s="46"/>
      <c r="J33" s="81"/>
      <c r="K33" s="47"/>
      <c r="L33" s="39">
        <v>1</v>
      </c>
      <c r="M33" s="40"/>
      <c r="N33" s="40"/>
      <c r="O33" s="41">
        <f t="shared" si="1"/>
        <v>-0.3</v>
      </c>
      <c r="P33" s="42" t="s">
        <v>35</v>
      </c>
      <c r="Q33" s="42" t="s">
        <v>36</v>
      </c>
      <c r="R33" s="42" t="s">
        <v>37</v>
      </c>
      <c r="S33" s="42" t="s">
        <v>86</v>
      </c>
      <c r="T33" s="47">
        <f t="shared" si="2"/>
        <v>0</v>
      </c>
      <c r="U33" s="47">
        <f t="shared" si="3"/>
        <v>0</v>
      </c>
      <c r="V33" s="91"/>
      <c r="W33" s="43">
        <f t="shared" si="4"/>
        <v>0</v>
      </c>
      <c r="X33" s="96">
        <f t="shared" si="4"/>
        <v>0</v>
      </c>
      <c r="Y33" s="44">
        <f t="shared" si="5"/>
        <v>1</v>
      </c>
      <c r="Z33" s="44">
        <f t="shared" si="5"/>
        <v>1</v>
      </c>
      <c r="AA33" s="41">
        <v>0.7</v>
      </c>
      <c r="AB33" s="41">
        <v>0.7</v>
      </c>
      <c r="AC33" s="41">
        <v>-0.3</v>
      </c>
      <c r="AD33" s="57">
        <v>1628</v>
      </c>
    </row>
    <row r="34" spans="1:30" x14ac:dyDescent="0.25">
      <c r="C34" s="86" t="s">
        <v>79</v>
      </c>
      <c r="D34" s="76" t="s">
        <v>42</v>
      </c>
      <c r="E34" s="1"/>
      <c r="F34" s="55" t="s">
        <v>194</v>
      </c>
      <c r="G34" s="38"/>
      <c r="H34" s="39" t="s">
        <v>38</v>
      </c>
      <c r="I34" s="46"/>
      <c r="J34" s="81"/>
      <c r="K34" s="47"/>
      <c r="L34" s="39">
        <v>1</v>
      </c>
      <c r="M34" s="40"/>
      <c r="N34" s="40"/>
      <c r="O34" s="41">
        <f t="shared" si="1"/>
        <v>-0.3</v>
      </c>
      <c r="P34" s="42" t="s">
        <v>35</v>
      </c>
      <c r="Q34" s="42" t="s">
        <v>36</v>
      </c>
      <c r="R34" s="42" t="s">
        <v>37</v>
      </c>
      <c r="S34" s="42"/>
      <c r="T34" s="47">
        <f t="shared" si="2"/>
        <v>0</v>
      </c>
      <c r="U34" s="47">
        <f t="shared" si="3"/>
        <v>0</v>
      </c>
      <c r="V34" s="91"/>
      <c r="W34" s="43">
        <f t="shared" si="4"/>
        <v>0</v>
      </c>
      <c r="X34" s="96">
        <f t="shared" si="4"/>
        <v>0</v>
      </c>
      <c r="Y34" s="44">
        <f t="shared" si="5"/>
        <v>1</v>
      </c>
      <c r="Z34" s="44">
        <f t="shared" si="5"/>
        <v>1</v>
      </c>
      <c r="AA34" s="41">
        <v>0.7</v>
      </c>
      <c r="AB34" s="41">
        <v>0.7</v>
      </c>
      <c r="AC34" s="41">
        <v>-0.3</v>
      </c>
      <c r="AD34" s="57">
        <v>1629</v>
      </c>
    </row>
    <row r="35" spans="1:30" x14ac:dyDescent="0.25">
      <c r="C35" s="86" t="s">
        <v>80</v>
      </c>
      <c r="D35" s="76" t="s">
        <v>42</v>
      </c>
      <c r="E35" s="1"/>
      <c r="F35" s="55" t="s">
        <v>195</v>
      </c>
      <c r="G35" s="38"/>
      <c r="H35" s="39" t="s">
        <v>38</v>
      </c>
      <c r="I35" s="46"/>
      <c r="J35" s="81"/>
      <c r="K35" s="47"/>
      <c r="L35" s="39">
        <v>1</v>
      </c>
      <c r="M35" s="40"/>
      <c r="N35" s="40"/>
      <c r="O35" s="41">
        <f t="shared" si="1"/>
        <v>-0.3</v>
      </c>
      <c r="P35" s="42" t="s">
        <v>35</v>
      </c>
      <c r="Q35" s="42" t="s">
        <v>36</v>
      </c>
      <c r="R35" s="42" t="s">
        <v>37</v>
      </c>
      <c r="S35" s="42"/>
      <c r="T35" s="47">
        <f t="shared" si="2"/>
        <v>0</v>
      </c>
      <c r="U35" s="47">
        <f t="shared" si="3"/>
        <v>0</v>
      </c>
      <c r="V35" s="91"/>
      <c r="W35" s="43">
        <f t="shared" si="4"/>
        <v>0</v>
      </c>
      <c r="X35" s="96">
        <f t="shared" si="4"/>
        <v>0</v>
      </c>
      <c r="Y35" s="44">
        <f t="shared" si="5"/>
        <v>1</v>
      </c>
      <c r="Z35" s="44">
        <f t="shared" si="5"/>
        <v>1</v>
      </c>
      <c r="AA35" s="41">
        <v>0.7</v>
      </c>
      <c r="AB35" s="41">
        <v>0.7</v>
      </c>
      <c r="AC35" s="41">
        <v>-0.3</v>
      </c>
      <c r="AD35" s="57">
        <v>1630</v>
      </c>
    </row>
    <row r="36" spans="1:30" x14ac:dyDescent="0.25">
      <c r="C36" s="86" t="s">
        <v>81</v>
      </c>
      <c r="D36" s="76" t="s">
        <v>42</v>
      </c>
      <c r="E36" s="1"/>
      <c r="F36" s="55" t="s">
        <v>196</v>
      </c>
      <c r="G36" s="38"/>
      <c r="H36" s="39" t="s">
        <v>38</v>
      </c>
      <c r="I36" s="46"/>
      <c r="J36" s="81"/>
      <c r="K36" s="47"/>
      <c r="L36" s="39">
        <v>1</v>
      </c>
      <c r="M36" s="40"/>
      <c r="N36" s="40"/>
      <c r="O36" s="41">
        <f t="shared" si="1"/>
        <v>-0.3</v>
      </c>
      <c r="P36" s="42" t="s">
        <v>35</v>
      </c>
      <c r="Q36" s="42" t="s">
        <v>36</v>
      </c>
      <c r="R36" s="42" t="s">
        <v>37</v>
      </c>
      <c r="S36" s="42"/>
      <c r="T36" s="47">
        <f t="shared" si="2"/>
        <v>0</v>
      </c>
      <c r="U36" s="47">
        <f t="shared" si="3"/>
        <v>0</v>
      </c>
      <c r="V36" s="91"/>
      <c r="W36" s="43">
        <f t="shared" si="4"/>
        <v>0</v>
      </c>
      <c r="X36" s="96">
        <f t="shared" si="4"/>
        <v>0</v>
      </c>
      <c r="Y36" s="44">
        <f t="shared" si="5"/>
        <v>1</v>
      </c>
      <c r="Z36" s="44">
        <f t="shared" si="5"/>
        <v>1</v>
      </c>
      <c r="AA36" s="41">
        <v>0.7</v>
      </c>
      <c r="AB36" s="41">
        <v>0.7</v>
      </c>
      <c r="AC36" s="41">
        <v>-0.3</v>
      </c>
      <c r="AD36" s="57">
        <v>1631</v>
      </c>
    </row>
    <row r="37" spans="1:30" x14ac:dyDescent="0.25">
      <c r="C37" s="86" t="s">
        <v>82</v>
      </c>
      <c r="D37" s="76" t="s">
        <v>42</v>
      </c>
      <c r="E37" s="1"/>
      <c r="F37" s="55" t="s">
        <v>197</v>
      </c>
      <c r="G37" s="38"/>
      <c r="H37" s="39" t="s">
        <v>38</v>
      </c>
      <c r="I37" s="46"/>
      <c r="J37" s="81"/>
      <c r="K37" s="47"/>
      <c r="L37" s="39">
        <v>1</v>
      </c>
      <c r="M37" s="40"/>
      <c r="N37" s="40"/>
      <c r="O37" s="41">
        <f t="shared" si="1"/>
        <v>-0.3</v>
      </c>
      <c r="P37" s="42" t="s">
        <v>35</v>
      </c>
      <c r="Q37" s="42" t="s">
        <v>36</v>
      </c>
      <c r="R37" s="42" t="s">
        <v>37</v>
      </c>
      <c r="S37" s="42"/>
      <c r="T37" s="47">
        <f t="shared" si="2"/>
        <v>0</v>
      </c>
      <c r="U37" s="47">
        <f t="shared" si="3"/>
        <v>0</v>
      </c>
      <c r="V37" s="91"/>
      <c r="W37" s="43">
        <f t="shared" si="4"/>
        <v>0</v>
      </c>
      <c r="X37" s="96">
        <f t="shared" si="4"/>
        <v>0</v>
      </c>
      <c r="Y37" s="44">
        <f t="shared" si="5"/>
        <v>1</v>
      </c>
      <c r="Z37" s="44">
        <f t="shared" si="5"/>
        <v>1</v>
      </c>
      <c r="AA37" s="41">
        <v>0.7</v>
      </c>
      <c r="AB37" s="41">
        <v>0.7</v>
      </c>
      <c r="AC37" s="41">
        <v>-0.3</v>
      </c>
      <c r="AD37" s="57">
        <v>1632</v>
      </c>
    </row>
    <row r="38" spans="1:30" x14ac:dyDescent="0.25">
      <c r="C38" s="86" t="s">
        <v>83</v>
      </c>
      <c r="D38" s="76" t="s">
        <v>42</v>
      </c>
      <c r="E38" s="1"/>
      <c r="F38" s="55" t="s">
        <v>198</v>
      </c>
      <c r="G38" s="38"/>
      <c r="H38" s="39" t="s">
        <v>38</v>
      </c>
      <c r="I38" s="46"/>
      <c r="J38" s="81"/>
      <c r="K38" s="47"/>
      <c r="L38" s="39">
        <v>1</v>
      </c>
      <c r="M38" s="40"/>
      <c r="N38" s="40"/>
      <c r="O38" s="41">
        <f t="shared" si="1"/>
        <v>-0.3</v>
      </c>
      <c r="P38" s="42" t="s">
        <v>35</v>
      </c>
      <c r="Q38" s="42" t="s">
        <v>36</v>
      </c>
      <c r="R38" s="42" t="s">
        <v>37</v>
      </c>
      <c r="S38" s="42"/>
      <c r="T38" s="47">
        <f t="shared" si="2"/>
        <v>0</v>
      </c>
      <c r="U38" s="47">
        <f t="shared" si="3"/>
        <v>0</v>
      </c>
      <c r="V38" s="91"/>
      <c r="W38" s="43">
        <f t="shared" si="4"/>
        <v>0</v>
      </c>
      <c r="X38" s="96">
        <f t="shared" si="4"/>
        <v>0</v>
      </c>
      <c r="Y38" s="44">
        <f t="shared" si="5"/>
        <v>1</v>
      </c>
      <c r="Z38" s="44">
        <f t="shared" si="5"/>
        <v>1</v>
      </c>
      <c r="AA38" s="41">
        <v>0.7</v>
      </c>
      <c r="AB38" s="41">
        <v>0.7</v>
      </c>
      <c r="AC38" s="41">
        <v>-0.3</v>
      </c>
      <c r="AD38" s="57">
        <v>1633</v>
      </c>
    </row>
    <row r="39" spans="1:30" x14ac:dyDescent="0.25">
      <c r="J39" s="85"/>
      <c r="W39" s="84"/>
    </row>
    <row r="40" spans="1:30" x14ac:dyDescent="0.25">
      <c r="I40" s="105"/>
      <c r="J40" s="107"/>
      <c r="K40" s="106"/>
      <c r="W40" s="84"/>
    </row>
    <row r="41" spans="1:30" x14ac:dyDescent="0.25">
      <c r="I41" s="105"/>
      <c r="J41" s="108"/>
      <c r="W41" s="84"/>
    </row>
    <row r="42" spans="1:30" x14ac:dyDescent="0.25">
      <c r="I42" s="105"/>
      <c r="J42" s="107"/>
      <c r="K42" s="106"/>
      <c r="W42" s="84"/>
    </row>
    <row r="43" spans="1:30" x14ac:dyDescent="0.25">
      <c r="I43" s="105"/>
      <c r="J43" s="108"/>
      <c r="W43" s="84"/>
    </row>
    <row r="44" spans="1:30" x14ac:dyDescent="0.25">
      <c r="I44" s="105"/>
      <c r="J44" s="107"/>
      <c r="K44" s="106"/>
      <c r="W44" s="84"/>
    </row>
    <row r="45" spans="1:30" x14ac:dyDescent="0.25">
      <c r="I45" s="105"/>
      <c r="J45" s="108"/>
      <c r="W45" s="84"/>
    </row>
    <row r="46" spans="1:30" x14ac:dyDescent="0.25">
      <c r="I46" s="105"/>
      <c r="J46" s="107"/>
      <c r="K46" s="106"/>
      <c r="W46" s="84"/>
    </row>
    <row r="47" spans="1:30" x14ac:dyDescent="0.25">
      <c r="I47" s="105" t="s">
        <v>152</v>
      </c>
      <c r="J47" s="108" t="s">
        <v>159</v>
      </c>
      <c r="K47" s="60">
        <v>13995</v>
      </c>
      <c r="W47" s="84"/>
    </row>
    <row r="48" spans="1:30" x14ac:dyDescent="0.25">
      <c r="I48" s="105" t="s">
        <v>153</v>
      </c>
      <c r="J48" s="107" t="s">
        <v>150</v>
      </c>
      <c r="K48" s="106">
        <v>15000</v>
      </c>
      <c r="W48" s="84"/>
    </row>
    <row r="49" spans="9:23" x14ac:dyDescent="0.25">
      <c r="I49" s="105" t="s">
        <v>153</v>
      </c>
      <c r="J49" s="108" t="s">
        <v>159</v>
      </c>
      <c r="K49" s="60">
        <v>4665</v>
      </c>
      <c r="W49" s="84"/>
    </row>
    <row r="50" spans="9:23" x14ac:dyDescent="0.25">
      <c r="I50" s="105" t="s">
        <v>154</v>
      </c>
      <c r="J50" s="107" t="s">
        <v>150</v>
      </c>
      <c r="K50" s="106">
        <v>40000</v>
      </c>
      <c r="W50" s="84"/>
    </row>
    <row r="51" spans="9:23" x14ac:dyDescent="0.25">
      <c r="I51" s="105" t="s">
        <v>154</v>
      </c>
      <c r="J51" s="108" t="s">
        <v>159</v>
      </c>
      <c r="K51" s="60">
        <v>12440</v>
      </c>
      <c r="W51" s="84"/>
    </row>
    <row r="52" spans="9:23" x14ac:dyDescent="0.25">
      <c r="I52" s="105" t="s">
        <v>155</v>
      </c>
      <c r="J52" s="107" t="s">
        <v>150</v>
      </c>
      <c r="K52" s="106">
        <v>40000</v>
      </c>
      <c r="W52" s="84"/>
    </row>
    <row r="53" spans="9:23" x14ac:dyDescent="0.25">
      <c r="I53" s="105" t="s">
        <v>155</v>
      </c>
      <c r="J53" s="108" t="s">
        <v>159</v>
      </c>
      <c r="K53" s="60">
        <v>12440</v>
      </c>
      <c r="W53" s="84"/>
    </row>
    <row r="54" spans="9:23" x14ac:dyDescent="0.25">
      <c r="I54" s="105" t="s">
        <v>156</v>
      </c>
      <c r="J54" s="107" t="s">
        <v>150</v>
      </c>
      <c r="K54" s="106">
        <v>75000</v>
      </c>
      <c r="W54" s="84"/>
    </row>
    <row r="55" spans="9:23" x14ac:dyDescent="0.25">
      <c r="I55" s="105" t="s">
        <v>156</v>
      </c>
      <c r="J55" s="108" t="s">
        <v>159</v>
      </c>
      <c r="K55" s="60">
        <v>23325</v>
      </c>
      <c r="W55" s="84"/>
    </row>
    <row r="56" spans="9:23" x14ac:dyDescent="0.25">
      <c r="I56" s="105" t="s">
        <v>157</v>
      </c>
      <c r="J56" s="107" t="s">
        <v>150</v>
      </c>
      <c r="K56" s="106">
        <v>85980</v>
      </c>
      <c r="W56" s="84"/>
    </row>
    <row r="57" spans="9:23" x14ac:dyDescent="0.25">
      <c r="I57" s="105" t="s">
        <v>157</v>
      </c>
      <c r="J57" s="108" t="s">
        <v>159</v>
      </c>
      <c r="K57" s="60">
        <v>26739.78</v>
      </c>
      <c r="W57" s="84"/>
    </row>
    <row r="58" spans="9:23" x14ac:dyDescent="0.25">
      <c r="I58" s="105" t="s">
        <v>158</v>
      </c>
      <c r="J58" s="107" t="s">
        <v>151</v>
      </c>
      <c r="K58" s="106">
        <v>12500</v>
      </c>
      <c r="W58" s="84"/>
    </row>
    <row r="59" spans="9:23" x14ac:dyDescent="0.25">
      <c r="I59" s="105" t="s">
        <v>158</v>
      </c>
      <c r="J59" s="108" t="s">
        <v>159</v>
      </c>
      <c r="K59" s="60">
        <v>3887.5</v>
      </c>
      <c r="W59" s="84"/>
    </row>
    <row r="60" spans="9:23" x14ac:dyDescent="0.25">
      <c r="J60" s="85"/>
      <c r="W60" s="84"/>
    </row>
    <row r="61" spans="9:23" x14ac:dyDescent="0.25">
      <c r="J61" s="85"/>
      <c r="W61" s="84"/>
    </row>
    <row r="62" spans="9:23" x14ac:dyDescent="0.25">
      <c r="J62" s="85"/>
      <c r="W62" s="84"/>
    </row>
    <row r="63" spans="9:23" x14ac:dyDescent="0.25">
      <c r="J63" s="85"/>
      <c r="W63" s="84"/>
    </row>
    <row r="64" spans="9:23" x14ac:dyDescent="0.25">
      <c r="J64" s="85"/>
      <c r="W64" s="84"/>
    </row>
    <row r="65" spans="10:23" x14ac:dyDescent="0.25">
      <c r="J65" s="85"/>
      <c r="W65" s="84"/>
    </row>
    <row r="66" spans="10:23" x14ac:dyDescent="0.25">
      <c r="J66" s="85"/>
      <c r="W66" s="84"/>
    </row>
    <row r="67" spans="10:23" x14ac:dyDescent="0.25">
      <c r="J67" s="85"/>
      <c r="W67" s="84"/>
    </row>
    <row r="68" spans="10:23" x14ac:dyDescent="0.25">
      <c r="J68" s="85"/>
      <c r="W68" s="84"/>
    </row>
    <row r="69" spans="10:23" x14ac:dyDescent="0.25">
      <c r="J69" s="85"/>
      <c r="W69" s="84"/>
    </row>
    <row r="70" spans="10:23" x14ac:dyDescent="0.25">
      <c r="J70" s="85"/>
      <c r="W70" s="84"/>
    </row>
    <row r="71" spans="10:23" x14ac:dyDescent="0.25">
      <c r="J71" s="85"/>
      <c r="W71" s="84"/>
    </row>
    <row r="72" spans="10:23" x14ac:dyDescent="0.25">
      <c r="J72" s="85"/>
      <c r="W72" s="84"/>
    </row>
    <row r="73" spans="10:23" x14ac:dyDescent="0.25">
      <c r="J73" s="85"/>
      <c r="W73" s="84"/>
    </row>
    <row r="74" spans="10:23" x14ac:dyDescent="0.25">
      <c r="J74" s="85"/>
      <c r="W74" s="84"/>
    </row>
    <row r="75" spans="10:23" x14ac:dyDescent="0.25">
      <c r="J75" s="85"/>
      <c r="W75" s="84"/>
    </row>
    <row r="76" spans="10:23" x14ac:dyDescent="0.25">
      <c r="J76" s="85"/>
      <c r="W76" s="84"/>
    </row>
    <row r="77" spans="10:23" x14ac:dyDescent="0.25">
      <c r="J77" s="85"/>
      <c r="W77" s="84"/>
    </row>
    <row r="78" spans="10:23" x14ac:dyDescent="0.25">
      <c r="J78" s="85"/>
      <c r="W78" s="84"/>
    </row>
    <row r="79" spans="10:23" x14ac:dyDescent="0.25">
      <c r="J79" s="85"/>
      <c r="W79" s="84"/>
    </row>
    <row r="80" spans="10:23" x14ac:dyDescent="0.25">
      <c r="J80" s="85"/>
      <c r="W80" s="84"/>
    </row>
    <row r="81" spans="10:23" x14ac:dyDescent="0.25">
      <c r="J81" s="85"/>
      <c r="W81" s="84"/>
    </row>
    <row r="82" spans="10:23" x14ac:dyDescent="0.25">
      <c r="J82" s="85"/>
      <c r="W82" s="84"/>
    </row>
    <row r="83" spans="10:23" x14ac:dyDescent="0.25">
      <c r="J83" s="85"/>
      <c r="W83" s="84"/>
    </row>
    <row r="84" spans="10:23" x14ac:dyDescent="0.25">
      <c r="J84" s="85"/>
      <c r="W84" s="84"/>
    </row>
    <row r="85" spans="10:23" x14ac:dyDescent="0.25">
      <c r="J85" s="85"/>
      <c r="W85" s="84"/>
    </row>
    <row r="86" spans="10:23" x14ac:dyDescent="0.25">
      <c r="J86" s="85"/>
      <c r="W86" s="84"/>
    </row>
    <row r="87" spans="10:23" x14ac:dyDescent="0.25">
      <c r="J87" s="85"/>
      <c r="W87" s="84"/>
    </row>
    <row r="88" spans="10:23" x14ac:dyDescent="0.25">
      <c r="J88" s="85"/>
      <c r="W88" s="84"/>
    </row>
    <row r="89" spans="10:23" x14ac:dyDescent="0.25">
      <c r="J89" s="85"/>
      <c r="W89" s="84"/>
    </row>
    <row r="90" spans="10:23" x14ac:dyDescent="0.25">
      <c r="J90" s="85"/>
      <c r="W90" s="84"/>
    </row>
    <row r="91" spans="10:23" x14ac:dyDescent="0.25">
      <c r="J91" s="85"/>
      <c r="W91" s="84"/>
    </row>
    <row r="92" spans="10:23" x14ac:dyDescent="0.25">
      <c r="J92" s="85"/>
      <c r="W92" s="84"/>
    </row>
    <row r="93" spans="10:23" x14ac:dyDescent="0.25">
      <c r="J93" s="85"/>
      <c r="W93" s="84"/>
    </row>
    <row r="94" spans="10:23" x14ac:dyDescent="0.25">
      <c r="J94" s="85"/>
      <c r="W94" s="84"/>
    </row>
    <row r="95" spans="10:23" x14ac:dyDescent="0.25">
      <c r="J95" s="85"/>
      <c r="W95" s="84"/>
    </row>
    <row r="96" spans="10:23" x14ac:dyDescent="0.25">
      <c r="J96" s="85"/>
      <c r="W96" s="84"/>
    </row>
    <row r="97" spans="10:23" x14ac:dyDescent="0.25">
      <c r="J97" s="85"/>
      <c r="W97" s="84"/>
    </row>
    <row r="98" spans="10:23" x14ac:dyDescent="0.25">
      <c r="J98" s="85"/>
      <c r="W98" s="84"/>
    </row>
    <row r="99" spans="10:23" x14ac:dyDescent="0.25">
      <c r="J99" s="85"/>
      <c r="W99" s="84"/>
    </row>
    <row r="100" spans="10:23" x14ac:dyDescent="0.25">
      <c r="J100" s="85"/>
      <c r="W100" s="84"/>
    </row>
    <row r="101" spans="10:23" x14ac:dyDescent="0.25">
      <c r="J101" s="85"/>
      <c r="W101" s="84"/>
    </row>
    <row r="102" spans="10:23" x14ac:dyDescent="0.25">
      <c r="J102" s="85"/>
      <c r="W102" s="84"/>
    </row>
    <row r="103" spans="10:23" x14ac:dyDescent="0.25">
      <c r="J103" s="85"/>
      <c r="W103" s="84"/>
    </row>
    <row r="104" spans="10:23" x14ac:dyDescent="0.25">
      <c r="J104" s="85"/>
      <c r="W104" s="84"/>
    </row>
    <row r="105" spans="10:23" x14ac:dyDescent="0.25">
      <c r="J105" s="85"/>
      <c r="W105" s="84"/>
    </row>
    <row r="106" spans="10:23" x14ac:dyDescent="0.25">
      <c r="J106" s="85"/>
      <c r="W106" s="84"/>
    </row>
    <row r="107" spans="10:23" x14ac:dyDescent="0.25">
      <c r="J107" s="85"/>
      <c r="W107" s="84"/>
    </row>
    <row r="108" spans="10:23" x14ac:dyDescent="0.25">
      <c r="J108" s="85"/>
      <c r="W108" s="84"/>
    </row>
    <row r="109" spans="10:23" x14ac:dyDescent="0.25">
      <c r="J109" s="85"/>
      <c r="W109" s="84"/>
    </row>
    <row r="110" spans="10:23" x14ac:dyDescent="0.25">
      <c r="J110" s="85"/>
      <c r="W110" s="84"/>
    </row>
    <row r="111" spans="10:23" x14ac:dyDescent="0.25">
      <c r="J111" s="85"/>
      <c r="W111" s="84"/>
    </row>
    <row r="112" spans="10:23" x14ac:dyDescent="0.25">
      <c r="W112" s="84"/>
    </row>
    <row r="113" spans="23:23" x14ac:dyDescent="0.25">
      <c r="W113" s="84"/>
    </row>
    <row r="114" spans="23:23" x14ac:dyDescent="0.25">
      <c r="W114" s="84"/>
    </row>
    <row r="115" spans="23:23" x14ac:dyDescent="0.25">
      <c r="W115" s="84"/>
    </row>
    <row r="116" spans="23:23" x14ac:dyDescent="0.25">
      <c r="W116" s="84"/>
    </row>
    <row r="117" spans="23:23" x14ac:dyDescent="0.25">
      <c r="W117" s="84"/>
    </row>
  </sheetData>
  <autoFilter ref="A4:AW5"/>
  <customSheetViews>
    <customSheetView guid="{2A6FAAE2-4A87-4E67-A4AB-82AEFA0F28B8}" scale="115" showAutoFilter="1" state="hidden">
      <pane xSplit="6" ySplit="4" topLeftCell="J19" activePane="bottomRight" state="frozen"/>
      <selection pane="bottomRight" activeCell="M421" activeCellId="2" sqref="F421:G465 K421:K465 M421:N465"/>
      <pageMargins left="0.7" right="0.7" top="0.75" bottom="0.75" header="0.3" footer="0.3"/>
      <pageSetup paperSize="9" orientation="landscape" r:id="rId1"/>
      <autoFilter ref="B1:AX1"/>
    </customSheetView>
  </customSheetViews>
  <mergeCells count="1">
    <mergeCell ref="M3:N3"/>
  </mergeCells>
  <phoneticPr fontId="8" type="noConversion"/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W55"/>
  <sheetViews>
    <sheetView zoomScale="115" zoomScaleNormal="115" workbookViewId="0">
      <pane xSplit="6" ySplit="4" topLeftCell="G24" activePane="bottomRight" state="frozen"/>
      <selection activeCell="M421" activeCellId="2" sqref="F421:G465 K421:K465 M421:N465"/>
      <selection pane="topRight" activeCell="M421" activeCellId="2" sqref="F421:G465 K421:K465 M421:N465"/>
      <selection pane="bottomLeft" activeCell="M421" activeCellId="2" sqref="F421:G465 K421:K465 M421:N465"/>
      <selection pane="bottomRight" activeCell="M421" activeCellId="2" sqref="F421:G465 K421:K465 M421:N465"/>
    </sheetView>
  </sheetViews>
  <sheetFormatPr defaultColWidth="8.75" defaultRowHeight="15.75" outlineLevelCol="1" x14ac:dyDescent="0.25"/>
  <cols>
    <col min="1" max="1" width="10.375" customWidth="1"/>
    <col min="2" max="2" width="9.125" customWidth="1"/>
    <col min="3" max="3" width="5.125" customWidth="1"/>
    <col min="4" max="4" width="7" customWidth="1"/>
    <col min="5" max="5" width="8.625" style="56" customWidth="1"/>
    <col min="6" max="6" width="10.5" customWidth="1"/>
    <col min="7" max="7" width="19.5" style="78" customWidth="1"/>
    <col min="8" max="8" width="3.5" customWidth="1"/>
    <col min="9" max="9" width="15.5" customWidth="1"/>
    <col min="10" max="10" width="25.125" style="75" customWidth="1" collapsed="1"/>
    <col min="11" max="11" width="12.75" style="60" customWidth="1"/>
    <col min="12" max="12" width="5.75" customWidth="1" outlineLevel="1"/>
    <col min="13" max="14" width="9" customWidth="1" outlineLevel="1"/>
    <col min="15" max="15" width="10.375" customWidth="1" outlineLevel="1"/>
    <col min="16" max="18" width="8.75" customWidth="1" outlineLevel="1"/>
    <col min="19" max="19" width="10.625" customWidth="1"/>
    <col min="20" max="20" width="10" customWidth="1" outlineLevel="1"/>
    <col min="21" max="21" width="9.25" customWidth="1"/>
    <col min="22" max="22" width="8.75" customWidth="1"/>
    <col min="23" max="23" width="10.125" style="79" customWidth="1"/>
    <col min="24" max="25" width="8.75" customWidth="1"/>
    <col min="26" max="29" width="9" customWidth="1"/>
    <col min="30" max="30" width="8.75" style="83"/>
  </cols>
  <sheetData>
    <row r="1" spans="1:49" s="11" customFormat="1" ht="18" customHeight="1" x14ac:dyDescent="0.25">
      <c r="A1" s="79" t="s">
        <v>45</v>
      </c>
      <c r="B1" s="79"/>
      <c r="C1" s="2" t="s">
        <v>39</v>
      </c>
      <c r="D1" s="50"/>
      <c r="E1" s="56"/>
      <c r="F1" s="3"/>
      <c r="G1" s="3"/>
      <c r="H1" s="4"/>
      <c r="I1" s="5"/>
      <c r="J1" s="71"/>
      <c r="K1" s="109">
        <v>423235</v>
      </c>
      <c r="L1" s="6"/>
      <c r="M1" s="6"/>
      <c r="N1" s="49"/>
      <c r="O1" s="8"/>
      <c r="P1" s="8"/>
      <c r="Q1" s="7"/>
      <c r="R1" s="7"/>
      <c r="S1" s="80"/>
      <c r="T1" s="9"/>
      <c r="U1" s="10"/>
      <c r="V1" s="87"/>
      <c r="X1" s="92"/>
      <c r="Y1" s="8"/>
      <c r="Z1" s="8"/>
      <c r="AA1" s="8"/>
      <c r="AB1" s="8"/>
      <c r="AC1" s="8"/>
      <c r="AD1" s="82"/>
      <c r="AU1" s="12"/>
      <c r="AV1" s="12"/>
      <c r="AW1" s="12"/>
    </row>
    <row r="2" spans="1:49" s="25" customFormat="1" ht="12.75" customHeight="1" x14ac:dyDescent="0.25">
      <c r="C2" s="13"/>
      <c r="D2" s="51"/>
      <c r="E2" s="14"/>
      <c r="F2" s="53"/>
      <c r="G2" s="15"/>
      <c r="H2" s="48"/>
      <c r="I2" s="16"/>
      <c r="J2" s="72"/>
      <c r="K2" s="58"/>
      <c r="L2" s="17"/>
      <c r="M2" s="18"/>
      <c r="N2" s="19"/>
      <c r="O2" s="20"/>
      <c r="P2" s="19"/>
      <c r="Q2" s="21" t="s">
        <v>0</v>
      </c>
      <c r="R2" s="22"/>
      <c r="S2" s="23"/>
      <c r="T2" s="24" t="s">
        <v>1</v>
      </c>
      <c r="U2" s="23"/>
      <c r="V2" s="88"/>
      <c r="W2" s="4"/>
      <c r="X2" s="93"/>
      <c r="Y2" s="7"/>
      <c r="Z2" s="7"/>
      <c r="AA2" s="8"/>
      <c r="AB2" s="8"/>
      <c r="AC2" s="8"/>
      <c r="AD2" s="82"/>
      <c r="AU2" s="26"/>
      <c r="AV2" s="26"/>
      <c r="AW2" s="26"/>
    </row>
    <row r="3" spans="1:49" s="70" customFormat="1" ht="21.2" customHeight="1" x14ac:dyDescent="0.2">
      <c r="C3" s="61" t="s">
        <v>49</v>
      </c>
      <c r="D3" s="61" t="s">
        <v>40</v>
      </c>
      <c r="E3" s="62" t="s">
        <v>2</v>
      </c>
      <c r="F3" s="63" t="s">
        <v>3</v>
      </c>
      <c r="G3" s="64" t="s">
        <v>4</v>
      </c>
      <c r="H3" s="21" t="s">
        <v>5</v>
      </c>
      <c r="I3" s="65" t="s">
        <v>6</v>
      </c>
      <c r="J3" s="73" t="s">
        <v>7</v>
      </c>
      <c r="K3" s="66" t="s">
        <v>8</v>
      </c>
      <c r="L3" s="21" t="s">
        <v>9</v>
      </c>
      <c r="M3" s="202" t="s">
        <v>6</v>
      </c>
      <c r="N3" s="203"/>
      <c r="O3" s="21" t="s">
        <v>10</v>
      </c>
      <c r="P3" s="21" t="s">
        <v>11</v>
      </c>
      <c r="Q3" s="21" t="s">
        <v>12</v>
      </c>
      <c r="R3" s="21" t="s">
        <v>13</v>
      </c>
      <c r="S3" s="21" t="s">
        <v>14</v>
      </c>
      <c r="T3" s="66" t="s">
        <v>15</v>
      </c>
      <c r="U3" s="21" t="s">
        <v>16</v>
      </c>
      <c r="V3" s="89" t="s">
        <v>17</v>
      </c>
      <c r="W3" s="67"/>
      <c r="X3" s="94"/>
      <c r="Y3" s="68"/>
      <c r="Z3" s="68"/>
      <c r="AA3" s="68"/>
      <c r="AB3" s="68"/>
      <c r="AC3" s="68"/>
      <c r="AD3" s="69" t="s">
        <v>125</v>
      </c>
    </row>
    <row r="4" spans="1:49" s="36" customFormat="1" ht="13.7" customHeight="1" x14ac:dyDescent="0.25">
      <c r="B4" s="104" t="s">
        <v>212</v>
      </c>
      <c r="C4" s="27" t="s">
        <v>18</v>
      </c>
      <c r="D4" s="52"/>
      <c r="E4" s="28" t="s">
        <v>19</v>
      </c>
      <c r="F4" s="54" t="s">
        <v>20</v>
      </c>
      <c r="G4" s="30" t="s">
        <v>21</v>
      </c>
      <c r="H4" s="29" t="s">
        <v>22</v>
      </c>
      <c r="I4" s="31" t="s">
        <v>23</v>
      </c>
      <c r="J4" s="74" t="s">
        <v>24</v>
      </c>
      <c r="K4" s="59" t="s">
        <v>25</v>
      </c>
      <c r="L4" s="29" t="s">
        <v>26</v>
      </c>
      <c r="M4" s="29" t="s">
        <v>23</v>
      </c>
      <c r="N4" s="29"/>
      <c r="O4" s="29" t="s">
        <v>27</v>
      </c>
      <c r="P4" s="29" t="s">
        <v>28</v>
      </c>
      <c r="Q4" s="29" t="s">
        <v>29</v>
      </c>
      <c r="R4" s="29" t="s">
        <v>30</v>
      </c>
      <c r="S4" s="32" t="s">
        <v>31</v>
      </c>
      <c r="T4" s="33" t="s">
        <v>32</v>
      </c>
      <c r="U4" s="29" t="s">
        <v>33</v>
      </c>
      <c r="V4" s="90" t="s">
        <v>34</v>
      </c>
      <c r="W4" s="34"/>
      <c r="X4" s="95"/>
      <c r="Y4" s="35"/>
      <c r="Z4" s="35"/>
      <c r="AA4" s="35"/>
      <c r="AB4" s="35"/>
      <c r="AC4" s="35"/>
      <c r="AD4" s="57"/>
      <c r="AU4" s="37"/>
      <c r="AV4" s="37"/>
      <c r="AW4" s="37"/>
    </row>
    <row r="5" spans="1:49" s="45" customFormat="1" ht="23.25" x14ac:dyDescent="0.25">
      <c r="A5" s="77" t="s">
        <v>321</v>
      </c>
      <c r="B5" s="77"/>
      <c r="C5" s="86" t="s">
        <v>50</v>
      </c>
      <c r="D5" s="76" t="s">
        <v>42</v>
      </c>
      <c r="E5" s="1" t="s">
        <v>88</v>
      </c>
      <c r="F5" s="55" t="s">
        <v>261</v>
      </c>
      <c r="G5" s="38" t="s">
        <v>199</v>
      </c>
      <c r="H5" s="39" t="s">
        <v>38</v>
      </c>
      <c r="I5" s="40" t="s">
        <v>200</v>
      </c>
      <c r="J5" s="81" t="s">
        <v>201</v>
      </c>
      <c r="K5" s="47">
        <v>4600</v>
      </c>
      <c r="L5" s="39">
        <v>1</v>
      </c>
      <c r="M5" s="40">
        <v>40654</v>
      </c>
      <c r="N5" s="40">
        <v>40655</v>
      </c>
      <c r="O5" s="41">
        <v>-0.3</v>
      </c>
      <c r="P5" s="42" t="s">
        <v>35</v>
      </c>
      <c r="Q5" s="42" t="s">
        <v>36</v>
      </c>
      <c r="R5" s="42" t="s">
        <v>37</v>
      </c>
      <c r="S5" s="42" t="s">
        <v>86</v>
      </c>
      <c r="T5" s="47">
        <v>4600</v>
      </c>
      <c r="U5" s="47">
        <v>4600</v>
      </c>
      <c r="V5" s="91"/>
      <c r="W5" s="43">
        <v>21</v>
      </c>
      <c r="X5" s="96">
        <v>22</v>
      </c>
      <c r="Y5" s="44">
        <v>4</v>
      </c>
      <c r="Z5" s="44">
        <v>4</v>
      </c>
      <c r="AA5" s="41">
        <v>0.7</v>
      </c>
      <c r="AB5" s="41">
        <v>0.7</v>
      </c>
      <c r="AC5" s="41">
        <v>-0.3</v>
      </c>
      <c r="AD5" s="57">
        <v>1600</v>
      </c>
    </row>
    <row r="6" spans="1:49" s="45" customFormat="1" x14ac:dyDescent="0.25">
      <c r="A6" s="77" t="s">
        <v>322</v>
      </c>
      <c r="B6" s="77" t="s">
        <v>211</v>
      </c>
      <c r="C6" s="86" t="s">
        <v>51</v>
      </c>
      <c r="D6" s="76" t="s">
        <v>42</v>
      </c>
      <c r="E6" s="1" t="s">
        <v>210</v>
      </c>
      <c r="F6" s="55" t="s">
        <v>262</v>
      </c>
      <c r="G6" s="38" t="s">
        <v>213</v>
      </c>
      <c r="H6" s="39" t="s">
        <v>38</v>
      </c>
      <c r="I6" s="46" t="s">
        <v>214</v>
      </c>
      <c r="J6" s="81" t="s">
        <v>215</v>
      </c>
      <c r="K6" s="47">
        <v>12000</v>
      </c>
      <c r="L6" s="39">
        <v>1</v>
      </c>
      <c r="M6" s="40">
        <v>40648</v>
      </c>
      <c r="N6" s="40">
        <v>40669</v>
      </c>
      <c r="O6" s="41">
        <v>0.7</v>
      </c>
      <c r="P6" s="42" t="s">
        <v>35</v>
      </c>
      <c r="Q6" s="42" t="s">
        <v>36</v>
      </c>
      <c r="R6" s="42" t="s">
        <v>37</v>
      </c>
      <c r="S6" s="42" t="s">
        <v>86</v>
      </c>
      <c r="T6" s="47">
        <v>12000</v>
      </c>
      <c r="U6" s="47">
        <v>12000</v>
      </c>
      <c r="V6" s="91"/>
      <c r="W6" s="43">
        <v>15</v>
      </c>
      <c r="X6" s="96">
        <v>6</v>
      </c>
      <c r="Y6" s="44">
        <v>4</v>
      </c>
      <c r="Z6" s="44">
        <v>5</v>
      </c>
      <c r="AA6" s="41">
        <v>0.7</v>
      </c>
      <c r="AB6" s="41">
        <v>0.7</v>
      </c>
      <c r="AC6" s="41">
        <v>-0.3</v>
      </c>
      <c r="AD6" s="57">
        <v>1601</v>
      </c>
    </row>
    <row r="7" spans="1:49" x14ac:dyDescent="0.25">
      <c r="A7" s="77" t="s">
        <v>323</v>
      </c>
      <c r="B7" s="77" t="s">
        <v>211</v>
      </c>
      <c r="C7" s="86" t="s">
        <v>52</v>
      </c>
      <c r="D7" s="76" t="s">
        <v>42</v>
      </c>
      <c r="E7" s="1" t="s">
        <v>210</v>
      </c>
      <c r="F7" s="55" t="s">
        <v>263</v>
      </c>
      <c r="G7" s="38" t="s">
        <v>216</v>
      </c>
      <c r="H7" s="39" t="s">
        <v>38</v>
      </c>
      <c r="I7" s="46" t="s">
        <v>214</v>
      </c>
      <c r="J7" s="81" t="s">
        <v>215</v>
      </c>
      <c r="K7" s="47">
        <v>12000</v>
      </c>
      <c r="L7" s="39">
        <v>1</v>
      </c>
      <c r="M7" s="40">
        <v>40648</v>
      </c>
      <c r="N7" s="40">
        <v>40669</v>
      </c>
      <c r="O7" s="41">
        <v>0.7</v>
      </c>
      <c r="P7" s="42" t="s">
        <v>35</v>
      </c>
      <c r="Q7" s="42" t="s">
        <v>36</v>
      </c>
      <c r="R7" s="42" t="s">
        <v>37</v>
      </c>
      <c r="S7" s="42" t="s">
        <v>86</v>
      </c>
      <c r="T7" s="47">
        <v>12000</v>
      </c>
      <c r="U7" s="47">
        <v>12000</v>
      </c>
      <c r="V7" s="91"/>
      <c r="W7" s="43">
        <v>15</v>
      </c>
      <c r="X7" s="96">
        <v>6</v>
      </c>
      <c r="Y7" s="44">
        <v>4</v>
      </c>
      <c r="Z7" s="44">
        <v>5</v>
      </c>
      <c r="AA7" s="41">
        <v>0.7</v>
      </c>
      <c r="AB7" s="41">
        <v>0.7</v>
      </c>
      <c r="AC7" s="41">
        <v>-0.3</v>
      </c>
      <c r="AD7" s="57">
        <v>1602</v>
      </c>
    </row>
    <row r="8" spans="1:49" ht="23.25" x14ac:dyDescent="0.25">
      <c r="A8" s="77" t="s">
        <v>324</v>
      </c>
      <c r="B8" s="77" t="s">
        <v>211</v>
      </c>
      <c r="C8" s="86" t="s">
        <v>53</v>
      </c>
      <c r="D8" s="76" t="s">
        <v>42</v>
      </c>
      <c r="E8" s="1" t="s">
        <v>210</v>
      </c>
      <c r="F8" s="55" t="s">
        <v>264</v>
      </c>
      <c r="G8" s="38" t="s">
        <v>217</v>
      </c>
      <c r="H8" s="39" t="s">
        <v>38</v>
      </c>
      <c r="I8" s="46" t="s">
        <v>214</v>
      </c>
      <c r="J8" s="81" t="s">
        <v>218</v>
      </c>
      <c r="K8" s="47">
        <v>12000</v>
      </c>
      <c r="L8" s="39">
        <v>1</v>
      </c>
      <c r="M8" s="40">
        <v>40648</v>
      </c>
      <c r="N8" s="40">
        <v>40669</v>
      </c>
      <c r="O8" s="41">
        <v>0.7</v>
      </c>
      <c r="P8" s="42" t="s">
        <v>35</v>
      </c>
      <c r="Q8" s="42" t="s">
        <v>36</v>
      </c>
      <c r="R8" s="42" t="s">
        <v>37</v>
      </c>
      <c r="S8" s="42" t="s">
        <v>86</v>
      </c>
      <c r="T8" s="47">
        <v>12000</v>
      </c>
      <c r="U8" s="47">
        <v>12000</v>
      </c>
      <c r="V8" s="91"/>
      <c r="W8" s="43">
        <v>15</v>
      </c>
      <c r="X8" s="96">
        <v>6</v>
      </c>
      <c r="Y8" s="44">
        <v>4</v>
      </c>
      <c r="Z8" s="44">
        <v>5</v>
      </c>
      <c r="AA8" s="41">
        <v>0.7</v>
      </c>
      <c r="AB8" s="41">
        <v>0.7</v>
      </c>
      <c r="AC8" s="41">
        <v>-0.3</v>
      </c>
      <c r="AD8" s="57">
        <v>1603</v>
      </c>
    </row>
    <row r="9" spans="1:49" ht="23.25" x14ac:dyDescent="0.25">
      <c r="A9" s="77" t="s">
        <v>325</v>
      </c>
      <c r="B9" s="77" t="s">
        <v>211</v>
      </c>
      <c r="C9" s="86" t="s">
        <v>54</v>
      </c>
      <c r="D9" s="76" t="s">
        <v>42</v>
      </c>
      <c r="E9" s="1" t="s">
        <v>210</v>
      </c>
      <c r="F9" s="55" t="s">
        <v>265</v>
      </c>
      <c r="G9" s="38" t="s">
        <v>219</v>
      </c>
      <c r="H9" s="39" t="s">
        <v>38</v>
      </c>
      <c r="I9" s="46" t="s">
        <v>214</v>
      </c>
      <c r="J9" s="81" t="s">
        <v>220</v>
      </c>
      <c r="K9" s="47">
        <v>12000</v>
      </c>
      <c r="L9" s="39">
        <v>1</v>
      </c>
      <c r="M9" s="40">
        <v>40648</v>
      </c>
      <c r="N9" s="40">
        <v>40669</v>
      </c>
      <c r="O9" s="41">
        <v>0.7</v>
      </c>
      <c r="P9" s="42" t="s">
        <v>35</v>
      </c>
      <c r="Q9" s="42" t="s">
        <v>36</v>
      </c>
      <c r="R9" s="42" t="s">
        <v>37</v>
      </c>
      <c r="S9" s="42" t="s">
        <v>86</v>
      </c>
      <c r="T9" s="47">
        <v>12000</v>
      </c>
      <c r="U9" s="47">
        <v>12000</v>
      </c>
      <c r="V9" s="91"/>
      <c r="W9" s="43">
        <v>15</v>
      </c>
      <c r="X9" s="96">
        <v>6</v>
      </c>
      <c r="Y9" s="44">
        <v>4</v>
      </c>
      <c r="Z9" s="44">
        <v>5</v>
      </c>
      <c r="AA9" s="41">
        <v>0.7</v>
      </c>
      <c r="AB9" s="41">
        <v>0.7</v>
      </c>
      <c r="AC9" s="41">
        <v>-0.3</v>
      </c>
      <c r="AD9" s="57">
        <v>1604</v>
      </c>
    </row>
    <row r="10" spans="1:49" x14ac:dyDescent="0.25">
      <c r="A10" s="77" t="s">
        <v>326</v>
      </c>
      <c r="B10" s="77" t="s">
        <v>211</v>
      </c>
      <c r="C10" s="86" t="s">
        <v>55</v>
      </c>
      <c r="D10" s="76" t="s">
        <v>42</v>
      </c>
      <c r="E10" s="1" t="s">
        <v>210</v>
      </c>
      <c r="F10" s="55" t="s">
        <v>266</v>
      </c>
      <c r="G10" s="38" t="s">
        <v>221</v>
      </c>
      <c r="H10" s="39" t="s">
        <v>38</v>
      </c>
      <c r="I10" s="46" t="s">
        <v>214</v>
      </c>
      <c r="J10" s="81" t="s">
        <v>222</v>
      </c>
      <c r="K10" s="47">
        <v>10000</v>
      </c>
      <c r="L10" s="39">
        <v>1</v>
      </c>
      <c r="M10" s="40">
        <v>40648</v>
      </c>
      <c r="N10" s="40">
        <v>40669</v>
      </c>
      <c r="O10" s="41">
        <v>0.7</v>
      </c>
      <c r="P10" s="42" t="s">
        <v>35</v>
      </c>
      <c r="Q10" s="42" t="s">
        <v>36</v>
      </c>
      <c r="R10" s="42" t="s">
        <v>37</v>
      </c>
      <c r="S10" s="42" t="s">
        <v>86</v>
      </c>
      <c r="T10" s="47">
        <v>10000</v>
      </c>
      <c r="U10" s="47">
        <v>10000</v>
      </c>
      <c r="V10" s="91"/>
      <c r="W10" s="43">
        <v>15</v>
      </c>
      <c r="X10" s="96">
        <v>6</v>
      </c>
      <c r="Y10" s="44">
        <v>4</v>
      </c>
      <c r="Z10" s="44">
        <v>5</v>
      </c>
      <c r="AA10" s="41">
        <v>0.7</v>
      </c>
      <c r="AB10" s="41">
        <v>0.7</v>
      </c>
      <c r="AC10" s="41">
        <v>-0.3</v>
      </c>
      <c r="AD10" s="57">
        <v>1605</v>
      </c>
    </row>
    <row r="11" spans="1:49" x14ac:dyDescent="0.25">
      <c r="A11" s="77" t="s">
        <v>327</v>
      </c>
      <c r="B11" s="77" t="s">
        <v>211</v>
      </c>
      <c r="C11" s="86" t="s">
        <v>56</v>
      </c>
      <c r="D11" s="76" t="s">
        <v>42</v>
      </c>
      <c r="E11" s="1" t="s">
        <v>210</v>
      </c>
      <c r="F11" s="55" t="s">
        <v>267</v>
      </c>
      <c r="G11" s="38" t="s">
        <v>223</v>
      </c>
      <c r="H11" s="39" t="s">
        <v>38</v>
      </c>
      <c r="I11" s="46" t="s">
        <v>214</v>
      </c>
      <c r="J11" s="81" t="s">
        <v>224</v>
      </c>
      <c r="K11" s="47">
        <v>10000</v>
      </c>
      <c r="L11" s="39">
        <v>1</v>
      </c>
      <c r="M11" s="40">
        <v>40648</v>
      </c>
      <c r="N11" s="40">
        <v>40669</v>
      </c>
      <c r="O11" s="41">
        <v>0.7</v>
      </c>
      <c r="P11" s="42" t="s">
        <v>35</v>
      </c>
      <c r="Q11" s="42" t="s">
        <v>36</v>
      </c>
      <c r="R11" s="42" t="s">
        <v>37</v>
      </c>
      <c r="S11" s="42" t="s">
        <v>86</v>
      </c>
      <c r="T11" s="47">
        <v>10000</v>
      </c>
      <c r="U11" s="47">
        <v>10000</v>
      </c>
      <c r="V11" s="91"/>
      <c r="W11" s="43">
        <v>15</v>
      </c>
      <c r="X11" s="96">
        <v>6</v>
      </c>
      <c r="Y11" s="44">
        <v>4</v>
      </c>
      <c r="Z11" s="44">
        <v>5</v>
      </c>
      <c r="AA11" s="41">
        <v>0.7</v>
      </c>
      <c r="AB11" s="41">
        <v>0.7</v>
      </c>
      <c r="AC11" s="41">
        <v>-0.3</v>
      </c>
      <c r="AD11" s="57">
        <v>1606</v>
      </c>
    </row>
    <row r="12" spans="1:49" x14ac:dyDescent="0.25">
      <c r="A12" s="77" t="s">
        <v>328</v>
      </c>
      <c r="B12" s="77" t="s">
        <v>211</v>
      </c>
      <c r="C12" s="86" t="s">
        <v>57</v>
      </c>
      <c r="D12" s="76" t="s">
        <v>42</v>
      </c>
      <c r="E12" s="1" t="s">
        <v>210</v>
      </c>
      <c r="F12" s="55" t="s">
        <v>268</v>
      </c>
      <c r="G12" s="38" t="s">
        <v>225</v>
      </c>
      <c r="H12" s="39" t="s">
        <v>38</v>
      </c>
      <c r="I12" s="46" t="s">
        <v>214</v>
      </c>
      <c r="J12" s="81" t="s">
        <v>226</v>
      </c>
      <c r="K12" s="47">
        <v>10000</v>
      </c>
      <c r="L12" s="39">
        <v>1</v>
      </c>
      <c r="M12" s="40">
        <v>40648</v>
      </c>
      <c r="N12" s="40">
        <v>40669</v>
      </c>
      <c r="O12" s="41">
        <v>0.7</v>
      </c>
      <c r="P12" s="42" t="s">
        <v>35</v>
      </c>
      <c r="Q12" s="42" t="s">
        <v>36</v>
      </c>
      <c r="R12" s="42" t="s">
        <v>37</v>
      </c>
      <c r="S12" s="42" t="s">
        <v>86</v>
      </c>
      <c r="T12" s="47">
        <v>10000</v>
      </c>
      <c r="U12" s="47">
        <v>10000</v>
      </c>
      <c r="V12" s="91"/>
      <c r="W12" s="43">
        <v>15</v>
      </c>
      <c r="X12" s="96">
        <v>6</v>
      </c>
      <c r="Y12" s="44">
        <v>4</v>
      </c>
      <c r="Z12" s="44">
        <v>5</v>
      </c>
      <c r="AA12" s="41">
        <v>0.7</v>
      </c>
      <c r="AB12" s="41">
        <v>0.7</v>
      </c>
      <c r="AC12" s="41">
        <v>-0.3</v>
      </c>
      <c r="AD12" s="57">
        <v>1607</v>
      </c>
    </row>
    <row r="13" spans="1:49" x14ac:dyDescent="0.25">
      <c r="A13" s="77" t="s">
        <v>329</v>
      </c>
      <c r="B13" s="77" t="s">
        <v>211</v>
      </c>
      <c r="C13" s="86" t="s">
        <v>58</v>
      </c>
      <c r="D13" s="76" t="s">
        <v>42</v>
      </c>
      <c r="E13" s="1" t="s">
        <v>210</v>
      </c>
      <c r="F13" s="55" t="s">
        <v>269</v>
      </c>
      <c r="G13" s="38" t="s">
        <v>227</v>
      </c>
      <c r="H13" s="39" t="s">
        <v>38</v>
      </c>
      <c r="I13" s="46" t="s">
        <v>214</v>
      </c>
      <c r="J13" s="81" t="s">
        <v>228</v>
      </c>
      <c r="K13" s="47">
        <v>10000</v>
      </c>
      <c r="L13" s="39">
        <v>1</v>
      </c>
      <c r="M13" s="40">
        <v>40648</v>
      </c>
      <c r="N13" s="40">
        <v>40669</v>
      </c>
      <c r="O13" s="41">
        <v>0.7</v>
      </c>
      <c r="P13" s="42" t="s">
        <v>35</v>
      </c>
      <c r="Q13" s="42" t="s">
        <v>36</v>
      </c>
      <c r="R13" s="42" t="s">
        <v>37</v>
      </c>
      <c r="S13" s="42" t="s">
        <v>86</v>
      </c>
      <c r="T13" s="47">
        <v>10000</v>
      </c>
      <c r="U13" s="47">
        <v>10000</v>
      </c>
      <c r="V13" s="91"/>
      <c r="W13" s="43">
        <v>15</v>
      </c>
      <c r="X13" s="96">
        <v>6</v>
      </c>
      <c r="Y13" s="44">
        <v>4</v>
      </c>
      <c r="Z13" s="44">
        <v>5</v>
      </c>
      <c r="AA13" s="41">
        <v>0.7</v>
      </c>
      <c r="AB13" s="41">
        <v>0.7</v>
      </c>
      <c r="AC13" s="41">
        <v>-0.3</v>
      </c>
      <c r="AD13" s="57">
        <v>1608</v>
      </c>
    </row>
    <row r="14" spans="1:49" ht="23.25" x14ac:dyDescent="0.25">
      <c r="A14" s="77" t="s">
        <v>330</v>
      </c>
      <c r="B14" s="77" t="s">
        <v>211</v>
      </c>
      <c r="C14" s="86" t="s">
        <v>59</v>
      </c>
      <c r="D14" s="76" t="s">
        <v>42</v>
      </c>
      <c r="E14" s="1" t="s">
        <v>210</v>
      </c>
      <c r="F14" s="55" t="s">
        <v>270</v>
      </c>
      <c r="G14" s="38" t="s">
        <v>229</v>
      </c>
      <c r="H14" s="39" t="s">
        <v>38</v>
      </c>
      <c r="I14" s="46" t="s">
        <v>214</v>
      </c>
      <c r="J14" s="81" t="s">
        <v>230</v>
      </c>
      <c r="K14" s="47">
        <v>10000</v>
      </c>
      <c r="L14" s="39">
        <v>1</v>
      </c>
      <c r="M14" s="40">
        <v>40648</v>
      </c>
      <c r="N14" s="40">
        <v>40669</v>
      </c>
      <c r="O14" s="41">
        <v>0.7</v>
      </c>
      <c r="P14" s="42" t="s">
        <v>35</v>
      </c>
      <c r="Q14" s="42" t="s">
        <v>36</v>
      </c>
      <c r="R14" s="42" t="s">
        <v>37</v>
      </c>
      <c r="S14" s="42" t="s">
        <v>86</v>
      </c>
      <c r="T14" s="47">
        <v>10000</v>
      </c>
      <c r="U14" s="47">
        <v>10000</v>
      </c>
      <c r="V14" s="91"/>
      <c r="W14" s="43">
        <v>15</v>
      </c>
      <c r="X14" s="96">
        <v>6</v>
      </c>
      <c r="Y14" s="44">
        <v>4</v>
      </c>
      <c r="Z14" s="44">
        <v>5</v>
      </c>
      <c r="AA14" s="41">
        <v>0.7</v>
      </c>
      <c r="AB14" s="41">
        <v>0.7</v>
      </c>
      <c r="AC14" s="41">
        <v>-0.3</v>
      </c>
      <c r="AD14" s="57">
        <v>1609</v>
      </c>
    </row>
    <row r="15" spans="1:49" ht="23.25" x14ac:dyDescent="0.25">
      <c r="A15" s="77" t="s">
        <v>331</v>
      </c>
      <c r="B15" s="77" t="s">
        <v>211</v>
      </c>
      <c r="C15" s="86" t="s">
        <v>60</v>
      </c>
      <c r="D15" s="76" t="s">
        <v>42</v>
      </c>
      <c r="E15" s="1" t="s">
        <v>210</v>
      </c>
      <c r="F15" s="55" t="s">
        <v>271</v>
      </c>
      <c r="G15" s="38" t="s">
        <v>231</v>
      </c>
      <c r="H15" s="39" t="s">
        <v>38</v>
      </c>
      <c r="I15" s="46" t="s">
        <v>214</v>
      </c>
      <c r="J15" s="81" t="s">
        <v>232</v>
      </c>
      <c r="K15" s="47">
        <v>10000</v>
      </c>
      <c r="L15" s="39">
        <v>1</v>
      </c>
      <c r="M15" s="40">
        <v>40648</v>
      </c>
      <c r="N15" s="40">
        <v>40669</v>
      </c>
      <c r="O15" s="41">
        <v>0.7</v>
      </c>
      <c r="P15" s="42" t="s">
        <v>35</v>
      </c>
      <c r="Q15" s="42" t="s">
        <v>36</v>
      </c>
      <c r="R15" s="42" t="s">
        <v>37</v>
      </c>
      <c r="S15" s="42" t="s">
        <v>86</v>
      </c>
      <c r="T15" s="47">
        <v>10000</v>
      </c>
      <c r="U15" s="47">
        <v>10000</v>
      </c>
      <c r="V15" s="91"/>
      <c r="W15" s="43">
        <v>15</v>
      </c>
      <c r="X15" s="96">
        <v>6</v>
      </c>
      <c r="Y15" s="44">
        <v>4</v>
      </c>
      <c r="Z15" s="44">
        <v>5</v>
      </c>
      <c r="AA15" s="41">
        <v>0.7</v>
      </c>
      <c r="AB15" s="41">
        <v>0.7</v>
      </c>
      <c r="AC15" s="41">
        <v>-0.3</v>
      </c>
      <c r="AD15" s="57">
        <v>1610</v>
      </c>
    </row>
    <row r="16" spans="1:49" x14ac:dyDescent="0.25">
      <c r="A16" s="77" t="s">
        <v>332</v>
      </c>
      <c r="B16" s="77" t="s">
        <v>211</v>
      </c>
      <c r="C16" s="86" t="s">
        <v>61</v>
      </c>
      <c r="D16" s="76" t="s">
        <v>42</v>
      </c>
      <c r="E16" s="1" t="s">
        <v>210</v>
      </c>
      <c r="F16" s="55" t="s">
        <v>272</v>
      </c>
      <c r="G16" s="38" t="s">
        <v>233</v>
      </c>
      <c r="H16" s="39" t="s">
        <v>38</v>
      </c>
      <c r="I16" s="46" t="s">
        <v>214</v>
      </c>
      <c r="J16" s="81" t="s">
        <v>234</v>
      </c>
      <c r="K16" s="47">
        <v>10000</v>
      </c>
      <c r="L16" s="39">
        <v>1</v>
      </c>
      <c r="M16" s="40">
        <v>40648</v>
      </c>
      <c r="N16" s="40">
        <v>40669</v>
      </c>
      <c r="O16" s="41">
        <v>0.7</v>
      </c>
      <c r="P16" s="42" t="s">
        <v>35</v>
      </c>
      <c r="Q16" s="42" t="s">
        <v>36</v>
      </c>
      <c r="R16" s="42" t="s">
        <v>37</v>
      </c>
      <c r="S16" s="42" t="s">
        <v>86</v>
      </c>
      <c r="T16" s="47">
        <v>10000</v>
      </c>
      <c r="U16" s="47">
        <v>10000</v>
      </c>
      <c r="V16" s="91"/>
      <c r="W16" s="43">
        <v>15</v>
      </c>
      <c r="X16" s="96">
        <v>6</v>
      </c>
      <c r="Y16" s="44">
        <v>4</v>
      </c>
      <c r="Z16" s="44">
        <v>5</v>
      </c>
      <c r="AA16" s="41">
        <v>0.7</v>
      </c>
      <c r="AB16" s="41">
        <v>0.7</v>
      </c>
      <c r="AC16" s="41">
        <v>-0.3</v>
      </c>
      <c r="AD16" s="57">
        <v>1611</v>
      </c>
    </row>
    <row r="17" spans="1:30" x14ac:dyDescent="0.25">
      <c r="A17" s="77" t="s">
        <v>333</v>
      </c>
      <c r="B17" s="77" t="s">
        <v>211</v>
      </c>
      <c r="C17" s="86" t="s">
        <v>62</v>
      </c>
      <c r="D17" s="76" t="s">
        <v>42</v>
      </c>
      <c r="E17" s="1" t="s">
        <v>210</v>
      </c>
      <c r="F17" s="55" t="s">
        <v>273</v>
      </c>
      <c r="G17" s="38" t="s">
        <v>235</v>
      </c>
      <c r="H17" s="39" t="s">
        <v>38</v>
      </c>
      <c r="I17" s="46" t="s">
        <v>214</v>
      </c>
      <c r="J17" s="81" t="s">
        <v>236</v>
      </c>
      <c r="K17" s="47">
        <v>12000</v>
      </c>
      <c r="L17" s="39">
        <v>1</v>
      </c>
      <c r="M17" s="40">
        <v>40648</v>
      </c>
      <c r="N17" s="40">
        <v>40669</v>
      </c>
      <c r="O17" s="41">
        <v>0.7</v>
      </c>
      <c r="P17" s="42" t="s">
        <v>35</v>
      </c>
      <c r="Q17" s="42" t="s">
        <v>36</v>
      </c>
      <c r="R17" s="42" t="s">
        <v>37</v>
      </c>
      <c r="S17" s="42" t="s">
        <v>86</v>
      </c>
      <c r="T17" s="47">
        <v>12000</v>
      </c>
      <c r="U17" s="47">
        <v>12000</v>
      </c>
      <c r="V17" s="91"/>
      <c r="W17" s="43">
        <v>15</v>
      </c>
      <c r="X17" s="96">
        <v>6</v>
      </c>
      <c r="Y17" s="44">
        <v>4</v>
      </c>
      <c r="Z17" s="44">
        <v>5</v>
      </c>
      <c r="AA17" s="41">
        <v>0.7</v>
      </c>
      <c r="AB17" s="41">
        <v>0.7</v>
      </c>
      <c r="AC17" s="41">
        <v>-0.3</v>
      </c>
      <c r="AD17" s="57">
        <v>1612</v>
      </c>
    </row>
    <row r="18" spans="1:30" x14ac:dyDescent="0.25">
      <c r="A18" s="77" t="s">
        <v>334</v>
      </c>
      <c r="B18" s="77" t="s">
        <v>211</v>
      </c>
      <c r="C18" s="86" t="s">
        <v>63</v>
      </c>
      <c r="D18" s="76" t="s">
        <v>42</v>
      </c>
      <c r="E18" s="1" t="s">
        <v>210</v>
      </c>
      <c r="F18" s="55" t="s">
        <v>274</v>
      </c>
      <c r="G18" s="38" t="s">
        <v>237</v>
      </c>
      <c r="H18" s="39" t="s">
        <v>38</v>
      </c>
      <c r="I18" s="46" t="s">
        <v>214</v>
      </c>
      <c r="J18" s="81" t="s">
        <v>238</v>
      </c>
      <c r="K18" s="47">
        <v>12000</v>
      </c>
      <c r="L18" s="39">
        <v>1</v>
      </c>
      <c r="M18" s="40">
        <v>40648</v>
      </c>
      <c r="N18" s="40">
        <v>40669</v>
      </c>
      <c r="O18" s="41">
        <v>0.7</v>
      </c>
      <c r="P18" s="42" t="s">
        <v>35</v>
      </c>
      <c r="Q18" s="42" t="s">
        <v>36</v>
      </c>
      <c r="R18" s="42" t="s">
        <v>37</v>
      </c>
      <c r="S18" s="42" t="s">
        <v>86</v>
      </c>
      <c r="T18" s="47">
        <v>12000</v>
      </c>
      <c r="U18" s="47">
        <v>12000</v>
      </c>
      <c r="V18" s="91"/>
      <c r="W18" s="43">
        <v>15</v>
      </c>
      <c r="X18" s="96">
        <v>6</v>
      </c>
      <c r="Y18" s="44">
        <v>4</v>
      </c>
      <c r="Z18" s="44">
        <v>5</v>
      </c>
      <c r="AA18" s="41">
        <v>0.7</v>
      </c>
      <c r="AB18" s="41">
        <v>0.7</v>
      </c>
      <c r="AC18" s="41">
        <v>-0.3</v>
      </c>
      <c r="AD18" s="57">
        <v>1613</v>
      </c>
    </row>
    <row r="19" spans="1:30" x14ac:dyDescent="0.25">
      <c r="A19" s="77" t="s">
        <v>335</v>
      </c>
      <c r="B19" s="77" t="s">
        <v>211</v>
      </c>
      <c r="C19" s="86" t="s">
        <v>64</v>
      </c>
      <c r="D19" s="76" t="s">
        <v>42</v>
      </c>
      <c r="E19" s="1" t="s">
        <v>210</v>
      </c>
      <c r="F19" s="55" t="s">
        <v>275</v>
      </c>
      <c r="G19" s="38" t="s">
        <v>239</v>
      </c>
      <c r="H19" s="39" t="s">
        <v>38</v>
      </c>
      <c r="I19" s="46" t="s">
        <v>214</v>
      </c>
      <c r="J19" s="81" t="s">
        <v>240</v>
      </c>
      <c r="K19" s="47">
        <v>12000</v>
      </c>
      <c r="L19" s="39">
        <v>1</v>
      </c>
      <c r="M19" s="40">
        <v>40648</v>
      </c>
      <c r="N19" s="40">
        <v>40669</v>
      </c>
      <c r="O19" s="41">
        <v>0.7</v>
      </c>
      <c r="P19" s="42" t="s">
        <v>35</v>
      </c>
      <c r="Q19" s="42" t="s">
        <v>36</v>
      </c>
      <c r="R19" s="42" t="s">
        <v>37</v>
      </c>
      <c r="S19" s="42" t="s">
        <v>86</v>
      </c>
      <c r="T19" s="47">
        <v>12000</v>
      </c>
      <c r="U19" s="47">
        <v>12000</v>
      </c>
      <c r="V19" s="91"/>
      <c r="W19" s="43">
        <v>15</v>
      </c>
      <c r="X19" s="96">
        <v>6</v>
      </c>
      <c r="Y19" s="44">
        <v>4</v>
      </c>
      <c r="Z19" s="44">
        <v>5</v>
      </c>
      <c r="AA19" s="41">
        <v>0.7</v>
      </c>
      <c r="AB19" s="41">
        <v>0.7</v>
      </c>
      <c r="AC19" s="41">
        <v>-0.3</v>
      </c>
      <c r="AD19" s="57">
        <v>1614</v>
      </c>
    </row>
    <row r="20" spans="1:30" x14ac:dyDescent="0.25">
      <c r="A20" s="77" t="s">
        <v>336</v>
      </c>
      <c r="B20" s="77" t="s">
        <v>211</v>
      </c>
      <c r="C20" s="86" t="s">
        <v>65</v>
      </c>
      <c r="D20" s="76" t="s">
        <v>42</v>
      </c>
      <c r="E20" s="1" t="s">
        <v>210</v>
      </c>
      <c r="F20" s="55" t="s">
        <v>276</v>
      </c>
      <c r="G20" s="38" t="s">
        <v>241</v>
      </c>
      <c r="H20" s="39" t="s">
        <v>38</v>
      </c>
      <c r="I20" s="46" t="s">
        <v>214</v>
      </c>
      <c r="J20" s="81" t="s">
        <v>242</v>
      </c>
      <c r="K20" s="47">
        <v>12000</v>
      </c>
      <c r="L20" s="39">
        <v>1</v>
      </c>
      <c r="M20" s="40">
        <v>40648</v>
      </c>
      <c r="N20" s="40">
        <v>40669</v>
      </c>
      <c r="O20" s="41">
        <v>0.7</v>
      </c>
      <c r="P20" s="42" t="s">
        <v>35</v>
      </c>
      <c r="Q20" s="42" t="s">
        <v>36</v>
      </c>
      <c r="R20" s="42" t="s">
        <v>37</v>
      </c>
      <c r="S20" s="42" t="s">
        <v>86</v>
      </c>
      <c r="T20" s="47">
        <v>12000</v>
      </c>
      <c r="U20" s="47">
        <v>12000</v>
      </c>
      <c r="V20" s="91"/>
      <c r="W20" s="43">
        <v>15</v>
      </c>
      <c r="X20" s="96">
        <v>6</v>
      </c>
      <c r="Y20" s="44">
        <v>4</v>
      </c>
      <c r="Z20" s="44">
        <v>5</v>
      </c>
      <c r="AA20" s="41">
        <v>0.7</v>
      </c>
      <c r="AB20" s="41">
        <v>0.7</v>
      </c>
      <c r="AC20" s="41">
        <v>-0.3</v>
      </c>
      <c r="AD20" s="57">
        <v>1615</v>
      </c>
    </row>
    <row r="21" spans="1:30" ht="23.25" x14ac:dyDescent="0.25">
      <c r="A21" s="77" t="s">
        <v>337</v>
      </c>
      <c r="B21" s="77" t="s">
        <v>211</v>
      </c>
      <c r="C21" s="86" t="s">
        <v>66</v>
      </c>
      <c r="D21" s="76" t="s">
        <v>42</v>
      </c>
      <c r="E21" s="1" t="s">
        <v>210</v>
      </c>
      <c r="F21" s="55" t="s">
        <v>277</v>
      </c>
      <c r="G21" s="38" t="s">
        <v>243</v>
      </c>
      <c r="H21" s="39" t="s">
        <v>38</v>
      </c>
      <c r="I21" s="46" t="s">
        <v>214</v>
      </c>
      <c r="J21" s="81" t="s">
        <v>244</v>
      </c>
      <c r="K21" s="47">
        <v>12000</v>
      </c>
      <c r="L21" s="39">
        <v>1</v>
      </c>
      <c r="M21" s="40">
        <v>40648</v>
      </c>
      <c r="N21" s="40">
        <v>40669</v>
      </c>
      <c r="O21" s="41">
        <v>0.7</v>
      </c>
      <c r="P21" s="42" t="s">
        <v>35</v>
      </c>
      <c r="Q21" s="42" t="s">
        <v>36</v>
      </c>
      <c r="R21" s="42" t="s">
        <v>37</v>
      </c>
      <c r="S21" s="42" t="s">
        <v>86</v>
      </c>
      <c r="T21" s="47">
        <v>12000</v>
      </c>
      <c r="U21" s="47">
        <v>12000</v>
      </c>
      <c r="V21" s="91"/>
      <c r="W21" s="43">
        <v>15</v>
      </c>
      <c r="X21" s="96">
        <v>6</v>
      </c>
      <c r="Y21" s="44">
        <v>4</v>
      </c>
      <c r="Z21" s="44">
        <v>5</v>
      </c>
      <c r="AA21" s="41">
        <v>0.7</v>
      </c>
      <c r="AB21" s="41">
        <v>0.7</v>
      </c>
      <c r="AC21" s="41">
        <v>-0.3</v>
      </c>
      <c r="AD21" s="57">
        <v>1616</v>
      </c>
    </row>
    <row r="22" spans="1:30" x14ac:dyDescent="0.25">
      <c r="A22" s="77" t="s">
        <v>338</v>
      </c>
      <c r="B22" s="77" t="s">
        <v>211</v>
      </c>
      <c r="C22" s="86" t="s">
        <v>67</v>
      </c>
      <c r="D22" s="76" t="s">
        <v>42</v>
      </c>
      <c r="E22" s="1" t="s">
        <v>210</v>
      </c>
      <c r="F22" s="55" t="s">
        <v>278</v>
      </c>
      <c r="G22" s="38" t="s">
        <v>245</v>
      </c>
      <c r="H22" s="39" t="s">
        <v>38</v>
      </c>
      <c r="I22" s="46" t="s">
        <v>214</v>
      </c>
      <c r="J22" s="81" t="s">
        <v>246</v>
      </c>
      <c r="K22" s="47">
        <v>48000</v>
      </c>
      <c r="L22" s="39">
        <v>1</v>
      </c>
      <c r="M22" s="40">
        <v>40648</v>
      </c>
      <c r="N22" s="40">
        <v>40669</v>
      </c>
      <c r="O22" s="41">
        <v>0.7</v>
      </c>
      <c r="P22" s="42" t="s">
        <v>35</v>
      </c>
      <c r="Q22" s="42" t="s">
        <v>36</v>
      </c>
      <c r="R22" s="42" t="s">
        <v>37</v>
      </c>
      <c r="S22" s="42" t="s">
        <v>86</v>
      </c>
      <c r="T22" s="47">
        <v>48000</v>
      </c>
      <c r="U22" s="47">
        <v>48000</v>
      </c>
      <c r="V22" s="91"/>
      <c r="W22" s="43">
        <v>15</v>
      </c>
      <c r="X22" s="96">
        <v>6</v>
      </c>
      <c r="Y22" s="44">
        <v>4</v>
      </c>
      <c r="Z22" s="44">
        <v>5</v>
      </c>
      <c r="AA22" s="41">
        <v>0.7</v>
      </c>
      <c r="AB22" s="41">
        <v>0.7</v>
      </c>
      <c r="AC22" s="41">
        <v>-0.3</v>
      </c>
      <c r="AD22" s="57">
        <v>1617</v>
      </c>
    </row>
    <row r="23" spans="1:30" x14ac:dyDescent="0.25">
      <c r="A23" s="77" t="s">
        <v>339</v>
      </c>
      <c r="B23" s="77" t="s">
        <v>211</v>
      </c>
      <c r="C23" s="86" t="s">
        <v>68</v>
      </c>
      <c r="D23" s="76" t="s">
        <v>42</v>
      </c>
      <c r="E23" s="1" t="s">
        <v>210</v>
      </c>
      <c r="F23" s="55" t="s">
        <v>279</v>
      </c>
      <c r="G23" s="38" t="s">
        <v>247</v>
      </c>
      <c r="H23" s="39" t="s">
        <v>38</v>
      </c>
      <c r="I23" s="46" t="s">
        <v>214</v>
      </c>
      <c r="J23" s="81" t="s">
        <v>246</v>
      </c>
      <c r="K23" s="47">
        <v>28735</v>
      </c>
      <c r="L23" s="39">
        <v>1</v>
      </c>
      <c r="M23" s="40">
        <v>40648</v>
      </c>
      <c r="N23" s="40">
        <v>40669</v>
      </c>
      <c r="O23" s="41">
        <v>0.7</v>
      </c>
      <c r="P23" s="42" t="s">
        <v>35</v>
      </c>
      <c r="Q23" s="42" t="s">
        <v>36</v>
      </c>
      <c r="R23" s="42" t="s">
        <v>37</v>
      </c>
      <c r="S23" s="42" t="s">
        <v>86</v>
      </c>
      <c r="T23" s="47">
        <v>28735</v>
      </c>
      <c r="U23" s="47">
        <v>28735</v>
      </c>
      <c r="V23" s="91"/>
      <c r="W23" s="43">
        <v>15</v>
      </c>
      <c r="X23" s="96">
        <v>6</v>
      </c>
      <c r="Y23" s="44">
        <v>4</v>
      </c>
      <c r="Z23" s="44">
        <v>5</v>
      </c>
      <c r="AA23" s="41">
        <v>0.7</v>
      </c>
      <c r="AB23" s="41">
        <v>0.7</v>
      </c>
      <c r="AC23" s="41">
        <v>-0.3</v>
      </c>
      <c r="AD23" s="57">
        <v>1618</v>
      </c>
    </row>
    <row r="24" spans="1:30" x14ac:dyDescent="0.25">
      <c r="A24" s="77" t="s">
        <v>340</v>
      </c>
      <c r="B24" s="77" t="s">
        <v>211</v>
      </c>
      <c r="C24" s="86" t="s">
        <v>69</v>
      </c>
      <c r="D24" s="76" t="s">
        <v>42</v>
      </c>
      <c r="E24" s="1" t="s">
        <v>210</v>
      </c>
      <c r="F24" s="55" t="s">
        <v>280</v>
      </c>
      <c r="G24" s="38" t="s">
        <v>248</v>
      </c>
      <c r="H24" s="39" t="s">
        <v>38</v>
      </c>
      <c r="I24" s="46" t="s">
        <v>214</v>
      </c>
      <c r="J24" s="81" t="s">
        <v>249</v>
      </c>
      <c r="K24" s="47">
        <v>43250</v>
      </c>
      <c r="L24" s="39">
        <v>1</v>
      </c>
      <c r="M24" s="40">
        <v>40648</v>
      </c>
      <c r="N24" s="40">
        <v>40669</v>
      </c>
      <c r="O24" s="41">
        <v>0.7</v>
      </c>
      <c r="P24" s="42" t="s">
        <v>35</v>
      </c>
      <c r="Q24" s="42" t="s">
        <v>36</v>
      </c>
      <c r="R24" s="42" t="s">
        <v>37</v>
      </c>
      <c r="S24" s="42" t="s">
        <v>86</v>
      </c>
      <c r="T24" s="47">
        <v>43250</v>
      </c>
      <c r="U24" s="47">
        <v>43250</v>
      </c>
      <c r="V24" s="91"/>
      <c r="W24" s="43">
        <v>15</v>
      </c>
      <c r="X24" s="96">
        <v>6</v>
      </c>
      <c r="Y24" s="44">
        <v>4</v>
      </c>
      <c r="Z24" s="44">
        <v>5</v>
      </c>
      <c r="AA24" s="41">
        <v>0.7</v>
      </c>
      <c r="AB24" s="41">
        <v>0.7</v>
      </c>
      <c r="AC24" s="41">
        <v>-0.3</v>
      </c>
      <c r="AD24" s="57">
        <v>1619</v>
      </c>
    </row>
    <row r="25" spans="1:30" x14ac:dyDescent="0.25">
      <c r="A25" s="77" t="s">
        <v>341</v>
      </c>
      <c r="B25" s="77" t="s">
        <v>211</v>
      </c>
      <c r="C25" s="86" t="s">
        <v>70</v>
      </c>
      <c r="D25" s="76" t="s">
        <v>42</v>
      </c>
      <c r="E25" s="1" t="s">
        <v>210</v>
      </c>
      <c r="F25" s="55" t="s">
        <v>281</v>
      </c>
      <c r="G25" s="38" t="s">
        <v>250</v>
      </c>
      <c r="H25" s="39" t="s">
        <v>38</v>
      </c>
      <c r="I25" s="46" t="s">
        <v>214</v>
      </c>
      <c r="J25" s="81" t="s">
        <v>240</v>
      </c>
      <c r="K25" s="47">
        <v>42400</v>
      </c>
      <c r="L25" s="39">
        <v>1</v>
      </c>
      <c r="M25" s="40">
        <v>40648</v>
      </c>
      <c r="N25" s="40">
        <v>40669</v>
      </c>
      <c r="O25" s="41">
        <v>0.7</v>
      </c>
      <c r="P25" s="42" t="s">
        <v>35</v>
      </c>
      <c r="Q25" s="42" t="s">
        <v>36</v>
      </c>
      <c r="R25" s="42" t="s">
        <v>37</v>
      </c>
      <c r="S25" s="42" t="s">
        <v>86</v>
      </c>
      <c r="T25" s="47">
        <v>42400</v>
      </c>
      <c r="U25" s="47">
        <v>42400</v>
      </c>
      <c r="V25" s="91"/>
      <c r="W25" s="43">
        <v>15</v>
      </c>
      <c r="X25" s="96">
        <v>6</v>
      </c>
      <c r="Y25" s="44">
        <v>4</v>
      </c>
      <c r="Z25" s="44">
        <v>5</v>
      </c>
      <c r="AA25" s="41">
        <v>0.7</v>
      </c>
      <c r="AB25" s="41">
        <v>0.7</v>
      </c>
      <c r="AC25" s="41">
        <v>-0.3</v>
      </c>
      <c r="AD25" s="57">
        <v>1620</v>
      </c>
    </row>
    <row r="26" spans="1:30" x14ac:dyDescent="0.25">
      <c r="A26" s="77" t="s">
        <v>342</v>
      </c>
      <c r="B26" s="77" t="s">
        <v>211</v>
      </c>
      <c r="C26" s="86" t="s">
        <v>71</v>
      </c>
      <c r="D26" s="76" t="s">
        <v>42</v>
      </c>
      <c r="E26" s="1" t="s">
        <v>210</v>
      </c>
      <c r="F26" s="55" t="s">
        <v>282</v>
      </c>
      <c r="G26" s="38" t="s">
        <v>251</v>
      </c>
      <c r="H26" s="39" t="s">
        <v>38</v>
      </c>
      <c r="I26" s="46" t="s">
        <v>214</v>
      </c>
      <c r="J26" s="81" t="s">
        <v>240</v>
      </c>
      <c r="K26" s="47">
        <v>43250</v>
      </c>
      <c r="L26" s="39">
        <v>1</v>
      </c>
      <c r="M26" s="40">
        <v>40648</v>
      </c>
      <c r="N26" s="40">
        <v>40669</v>
      </c>
      <c r="O26" s="41">
        <v>0.7</v>
      </c>
      <c r="P26" s="42" t="s">
        <v>35</v>
      </c>
      <c r="Q26" s="42" t="s">
        <v>36</v>
      </c>
      <c r="R26" s="42" t="s">
        <v>37</v>
      </c>
      <c r="S26" s="42" t="s">
        <v>86</v>
      </c>
      <c r="T26" s="47">
        <v>43250</v>
      </c>
      <c r="U26" s="47">
        <v>43250</v>
      </c>
      <c r="V26" s="91"/>
      <c r="W26" s="43">
        <v>15</v>
      </c>
      <c r="X26" s="96">
        <v>6</v>
      </c>
      <c r="Y26" s="44">
        <v>4</v>
      </c>
      <c r="Z26" s="44">
        <v>5</v>
      </c>
      <c r="AA26" s="41">
        <v>0.7</v>
      </c>
      <c r="AB26" s="41">
        <v>0.7</v>
      </c>
      <c r="AC26" s="41">
        <v>-0.3</v>
      </c>
      <c r="AD26" s="57">
        <v>1621</v>
      </c>
    </row>
    <row r="27" spans="1:30" x14ac:dyDescent="0.25">
      <c r="A27" s="77" t="s">
        <v>343</v>
      </c>
      <c r="B27" s="77" t="s">
        <v>211</v>
      </c>
      <c r="C27" s="86" t="s">
        <v>72</v>
      </c>
      <c r="D27" s="76" t="s">
        <v>42</v>
      </c>
      <c r="E27" s="1" t="s">
        <v>210</v>
      </c>
      <c r="F27" s="55" t="s">
        <v>283</v>
      </c>
      <c r="G27" s="38" t="s">
        <v>241</v>
      </c>
      <c r="H27" s="39" t="s">
        <v>38</v>
      </c>
      <c r="I27" s="46" t="s">
        <v>214</v>
      </c>
      <c r="J27" s="81" t="s">
        <v>240</v>
      </c>
      <c r="K27" s="47">
        <v>39600</v>
      </c>
      <c r="L27" s="39">
        <v>1</v>
      </c>
      <c r="M27" s="40">
        <v>40648</v>
      </c>
      <c r="N27" s="40">
        <v>40669</v>
      </c>
      <c r="O27" s="41">
        <v>0.7</v>
      </c>
      <c r="P27" s="42" t="s">
        <v>35</v>
      </c>
      <c r="Q27" s="42" t="s">
        <v>36</v>
      </c>
      <c r="R27" s="42" t="s">
        <v>37</v>
      </c>
      <c r="S27" s="42" t="s">
        <v>86</v>
      </c>
      <c r="T27" s="47">
        <v>39600</v>
      </c>
      <c r="U27" s="47">
        <v>39600</v>
      </c>
      <c r="V27" s="91"/>
      <c r="W27" s="43">
        <v>15</v>
      </c>
      <c r="X27" s="96">
        <v>6</v>
      </c>
      <c r="Y27" s="44">
        <v>4</v>
      </c>
      <c r="Z27" s="44">
        <v>5</v>
      </c>
      <c r="AA27" s="41">
        <v>0.7</v>
      </c>
      <c r="AB27" s="41">
        <v>0.7</v>
      </c>
      <c r="AC27" s="41">
        <v>-0.3</v>
      </c>
      <c r="AD27" s="57">
        <v>1622</v>
      </c>
    </row>
    <row r="28" spans="1:30" ht="23.25" x14ac:dyDescent="0.25">
      <c r="A28" s="77" t="s">
        <v>344</v>
      </c>
      <c r="C28" s="86" t="s">
        <v>73</v>
      </c>
      <c r="D28" s="76" t="s">
        <v>42</v>
      </c>
      <c r="E28" s="1" t="s">
        <v>43</v>
      </c>
      <c r="F28" s="55" t="s">
        <v>284</v>
      </c>
      <c r="G28" s="38" t="s">
        <v>252</v>
      </c>
      <c r="H28" s="39" t="s">
        <v>38</v>
      </c>
      <c r="I28" s="40" t="s">
        <v>303</v>
      </c>
      <c r="J28" s="81" t="s">
        <v>253</v>
      </c>
      <c r="K28" s="47">
        <v>12500</v>
      </c>
      <c r="L28" s="39">
        <v>1</v>
      </c>
      <c r="M28" s="40">
        <v>40666</v>
      </c>
      <c r="N28" s="40">
        <v>40694</v>
      </c>
      <c r="O28" s="41">
        <v>-0.3</v>
      </c>
      <c r="P28" s="42" t="s">
        <v>35</v>
      </c>
      <c r="Q28" s="42" t="s">
        <v>36</v>
      </c>
      <c r="R28" s="42" t="s">
        <v>37</v>
      </c>
      <c r="S28" s="42" t="s">
        <v>86</v>
      </c>
      <c r="T28" s="47">
        <v>12500</v>
      </c>
      <c r="U28" s="47">
        <v>12500</v>
      </c>
      <c r="V28" s="91"/>
      <c r="W28" s="43">
        <v>3</v>
      </c>
      <c r="X28" s="96">
        <v>31</v>
      </c>
      <c r="Y28" s="44">
        <v>5</v>
      </c>
      <c r="Z28" s="44">
        <v>5</v>
      </c>
      <c r="AA28" s="41">
        <v>0.7</v>
      </c>
      <c r="AB28" s="41">
        <v>0.7</v>
      </c>
      <c r="AC28" s="41">
        <v>-0.3</v>
      </c>
      <c r="AD28" s="57">
        <v>1623</v>
      </c>
    </row>
    <row r="29" spans="1:30" x14ac:dyDescent="0.25">
      <c r="A29" s="77" t="s">
        <v>345</v>
      </c>
      <c r="C29" s="86" t="s">
        <v>74</v>
      </c>
      <c r="D29" s="76" t="s">
        <v>42</v>
      </c>
      <c r="E29" s="1" t="s">
        <v>43</v>
      </c>
      <c r="F29" s="55" t="s">
        <v>285</v>
      </c>
      <c r="G29" s="38" t="s">
        <v>103</v>
      </c>
      <c r="H29" s="39" t="s">
        <v>38</v>
      </c>
      <c r="I29" s="40" t="s">
        <v>303</v>
      </c>
      <c r="J29" s="81" t="s">
        <v>254</v>
      </c>
      <c r="K29" s="47">
        <v>15000</v>
      </c>
      <c r="L29" s="39">
        <v>1</v>
      </c>
      <c r="M29" s="40">
        <v>40666</v>
      </c>
      <c r="N29" s="40">
        <v>40694</v>
      </c>
      <c r="O29" s="41">
        <v>-0.3</v>
      </c>
      <c r="P29" s="42" t="s">
        <v>35</v>
      </c>
      <c r="Q29" s="42" t="s">
        <v>36</v>
      </c>
      <c r="R29" s="42" t="s">
        <v>37</v>
      </c>
      <c r="S29" s="42" t="s">
        <v>86</v>
      </c>
      <c r="T29" s="47">
        <v>15000</v>
      </c>
      <c r="U29" s="47">
        <v>15000</v>
      </c>
      <c r="V29" s="91"/>
      <c r="W29" s="43">
        <v>3</v>
      </c>
      <c r="X29" s="96">
        <v>31</v>
      </c>
      <c r="Y29" s="44">
        <v>5</v>
      </c>
      <c r="Z29" s="44">
        <v>5</v>
      </c>
      <c r="AA29" s="41">
        <v>0.7</v>
      </c>
      <c r="AB29" s="41">
        <v>0.7</v>
      </c>
      <c r="AC29" s="41">
        <v>-0.3</v>
      </c>
      <c r="AD29" s="57">
        <v>1624</v>
      </c>
    </row>
    <row r="30" spans="1:30" x14ac:dyDescent="0.25">
      <c r="A30" s="77" t="s">
        <v>346</v>
      </c>
      <c r="C30" s="86" t="s">
        <v>75</v>
      </c>
      <c r="D30" s="76" t="s">
        <v>42</v>
      </c>
      <c r="E30" s="1" t="s">
        <v>43</v>
      </c>
      <c r="F30" s="55" t="s">
        <v>286</v>
      </c>
      <c r="G30" s="38" t="s">
        <v>109</v>
      </c>
      <c r="H30" s="39" t="s">
        <v>38</v>
      </c>
      <c r="I30" s="40" t="s">
        <v>303</v>
      </c>
      <c r="J30" s="81" t="s">
        <v>240</v>
      </c>
      <c r="K30" s="47">
        <v>25000</v>
      </c>
      <c r="L30" s="39">
        <v>1</v>
      </c>
      <c r="M30" s="40">
        <v>40666</v>
      </c>
      <c r="N30" s="40">
        <v>40694</v>
      </c>
      <c r="O30" s="41">
        <v>-0.3</v>
      </c>
      <c r="P30" s="42" t="s">
        <v>35</v>
      </c>
      <c r="Q30" s="42" t="s">
        <v>36</v>
      </c>
      <c r="R30" s="42" t="s">
        <v>37</v>
      </c>
      <c r="S30" s="42" t="s">
        <v>86</v>
      </c>
      <c r="T30" s="47">
        <v>25000</v>
      </c>
      <c r="U30" s="47">
        <v>25000</v>
      </c>
      <c r="V30" s="91"/>
      <c r="W30" s="43">
        <v>3</v>
      </c>
      <c r="X30" s="96">
        <v>31</v>
      </c>
      <c r="Y30" s="44">
        <v>5</v>
      </c>
      <c r="Z30" s="44">
        <v>5</v>
      </c>
      <c r="AA30" s="41">
        <v>0.7</v>
      </c>
      <c r="AB30" s="41">
        <v>0.7</v>
      </c>
      <c r="AC30" s="41">
        <v>-0.3</v>
      </c>
      <c r="AD30" s="57">
        <v>1625</v>
      </c>
    </row>
    <row r="31" spans="1:30" x14ac:dyDescent="0.25">
      <c r="A31" s="77" t="s">
        <v>347</v>
      </c>
      <c r="C31" s="86" t="s">
        <v>76</v>
      </c>
      <c r="D31" s="76" t="s">
        <v>42</v>
      </c>
      <c r="E31" s="1" t="s">
        <v>43</v>
      </c>
      <c r="F31" s="55" t="s">
        <v>287</v>
      </c>
      <c r="G31" s="38" t="s">
        <v>138</v>
      </c>
      <c r="H31" s="39" t="s">
        <v>38</v>
      </c>
      <c r="I31" s="40" t="s">
        <v>303</v>
      </c>
      <c r="J31" s="81" t="s">
        <v>240</v>
      </c>
      <c r="K31" s="47">
        <v>25000</v>
      </c>
      <c r="L31" s="39">
        <v>1</v>
      </c>
      <c r="M31" s="40">
        <v>40666</v>
      </c>
      <c r="N31" s="40">
        <v>40694</v>
      </c>
      <c r="O31" s="41">
        <v>-0.3</v>
      </c>
      <c r="P31" s="42" t="s">
        <v>35</v>
      </c>
      <c r="Q31" s="42" t="s">
        <v>36</v>
      </c>
      <c r="R31" s="42" t="s">
        <v>37</v>
      </c>
      <c r="S31" s="42" t="s">
        <v>86</v>
      </c>
      <c r="T31" s="47">
        <v>25000</v>
      </c>
      <c r="U31" s="47">
        <v>25000</v>
      </c>
      <c r="V31" s="91"/>
      <c r="W31" s="43">
        <v>3</v>
      </c>
      <c r="X31" s="96">
        <v>31</v>
      </c>
      <c r="Y31" s="44">
        <v>5</v>
      </c>
      <c r="Z31" s="44">
        <v>5</v>
      </c>
      <c r="AA31" s="41">
        <v>0.7</v>
      </c>
      <c r="AB31" s="41">
        <v>0.7</v>
      </c>
      <c r="AC31" s="41">
        <v>-0.3</v>
      </c>
      <c r="AD31" s="57">
        <v>1626</v>
      </c>
    </row>
    <row r="32" spans="1:30" x14ac:dyDescent="0.25">
      <c r="A32" s="77" t="s">
        <v>348</v>
      </c>
      <c r="C32" s="86" t="s">
        <v>77</v>
      </c>
      <c r="D32" s="76" t="s">
        <v>42</v>
      </c>
      <c r="E32" s="1" t="s">
        <v>43</v>
      </c>
      <c r="F32" s="55" t="s">
        <v>288</v>
      </c>
      <c r="G32" s="38" t="s">
        <v>108</v>
      </c>
      <c r="H32" s="39" t="s">
        <v>38</v>
      </c>
      <c r="I32" s="40" t="s">
        <v>303</v>
      </c>
      <c r="J32" s="81" t="s">
        <v>240</v>
      </c>
      <c r="K32" s="47">
        <v>40000</v>
      </c>
      <c r="L32" s="39">
        <v>1</v>
      </c>
      <c r="M32" s="40">
        <v>40666</v>
      </c>
      <c r="N32" s="40">
        <v>40694</v>
      </c>
      <c r="O32" s="41">
        <v>-0.3</v>
      </c>
      <c r="P32" s="42" t="s">
        <v>35</v>
      </c>
      <c r="Q32" s="42" t="s">
        <v>36</v>
      </c>
      <c r="R32" s="42" t="s">
        <v>37</v>
      </c>
      <c r="S32" s="42" t="s">
        <v>86</v>
      </c>
      <c r="T32" s="47">
        <v>40000</v>
      </c>
      <c r="U32" s="47">
        <v>40000</v>
      </c>
      <c r="V32" s="91"/>
      <c r="W32" s="43">
        <v>3</v>
      </c>
      <c r="X32" s="96">
        <v>31</v>
      </c>
      <c r="Y32" s="44">
        <v>5</v>
      </c>
      <c r="Z32" s="44">
        <v>5</v>
      </c>
      <c r="AA32" s="41">
        <v>0.7</v>
      </c>
      <c r="AB32" s="41">
        <v>0.7</v>
      </c>
      <c r="AC32" s="41">
        <v>-0.3</v>
      </c>
      <c r="AD32" s="57">
        <v>1627</v>
      </c>
    </row>
    <row r="33" spans="1:30" ht="23.25" x14ac:dyDescent="0.25">
      <c r="A33" s="77" t="s">
        <v>349</v>
      </c>
      <c r="C33" s="86" t="s">
        <v>78</v>
      </c>
      <c r="D33" s="76" t="s">
        <v>42</v>
      </c>
      <c r="E33" s="1" t="s">
        <v>43</v>
      </c>
      <c r="F33" s="55" t="s">
        <v>289</v>
      </c>
      <c r="G33" s="38" t="s">
        <v>145</v>
      </c>
      <c r="H33" s="39" t="s">
        <v>38</v>
      </c>
      <c r="I33" s="40" t="s">
        <v>303</v>
      </c>
      <c r="J33" s="81" t="s">
        <v>255</v>
      </c>
      <c r="K33" s="47">
        <v>30960</v>
      </c>
      <c r="L33" s="39">
        <v>1</v>
      </c>
      <c r="M33" s="40">
        <v>40666</v>
      </c>
      <c r="N33" s="40">
        <v>40694</v>
      </c>
      <c r="O33" s="41">
        <v>-0.3</v>
      </c>
      <c r="P33" s="42" t="s">
        <v>35</v>
      </c>
      <c r="Q33" s="42" t="s">
        <v>36</v>
      </c>
      <c r="R33" s="42" t="s">
        <v>37</v>
      </c>
      <c r="S33" s="42" t="s">
        <v>86</v>
      </c>
      <c r="T33" s="47">
        <v>30960</v>
      </c>
      <c r="U33" s="47">
        <v>30960</v>
      </c>
      <c r="V33" s="91"/>
      <c r="W33" s="43">
        <v>3</v>
      </c>
      <c r="X33" s="96">
        <v>31</v>
      </c>
      <c r="Y33" s="44">
        <v>5</v>
      </c>
      <c r="Z33" s="44">
        <v>5</v>
      </c>
      <c r="AA33" s="41">
        <v>0.7</v>
      </c>
      <c r="AB33" s="41">
        <v>0.7</v>
      </c>
      <c r="AC33" s="41">
        <v>-0.3</v>
      </c>
      <c r="AD33" s="57">
        <v>1628</v>
      </c>
    </row>
    <row r="34" spans="1:30" x14ac:dyDescent="0.25">
      <c r="A34" s="77" t="s">
        <v>350</v>
      </c>
      <c r="C34" s="86" t="s">
        <v>79</v>
      </c>
      <c r="D34" s="76" t="s">
        <v>42</v>
      </c>
      <c r="E34" s="1" t="s">
        <v>43</v>
      </c>
      <c r="F34" s="55" t="s">
        <v>290</v>
      </c>
      <c r="G34" s="38" t="s">
        <v>140</v>
      </c>
      <c r="H34" s="39" t="s">
        <v>38</v>
      </c>
      <c r="I34" s="40" t="s">
        <v>303</v>
      </c>
      <c r="J34" s="81" t="s">
        <v>256</v>
      </c>
      <c r="K34" s="47">
        <v>45000</v>
      </c>
      <c r="L34" s="39">
        <v>1</v>
      </c>
      <c r="M34" s="40">
        <v>40666</v>
      </c>
      <c r="N34" s="40">
        <v>40694</v>
      </c>
      <c r="O34" s="41">
        <v>-0.3</v>
      </c>
      <c r="P34" s="42" t="s">
        <v>35</v>
      </c>
      <c r="Q34" s="42" t="s">
        <v>36</v>
      </c>
      <c r="R34" s="42" t="s">
        <v>37</v>
      </c>
      <c r="S34" s="42" t="s">
        <v>86</v>
      </c>
      <c r="T34" s="47">
        <v>45000</v>
      </c>
      <c r="U34" s="47">
        <v>45000</v>
      </c>
      <c r="V34" s="91"/>
      <c r="W34" s="43">
        <v>3</v>
      </c>
      <c r="X34" s="96">
        <v>31</v>
      </c>
      <c r="Y34" s="44">
        <v>5</v>
      </c>
      <c r="Z34" s="44">
        <v>5</v>
      </c>
      <c r="AA34" s="41">
        <v>0.7</v>
      </c>
      <c r="AB34" s="41">
        <v>0.7</v>
      </c>
      <c r="AC34" s="41">
        <v>-0.3</v>
      </c>
      <c r="AD34" s="57">
        <v>1629</v>
      </c>
    </row>
    <row r="35" spans="1:30" x14ac:dyDescent="0.25">
      <c r="A35" s="77" t="s">
        <v>351</v>
      </c>
      <c r="C35" s="86" t="s">
        <v>80</v>
      </c>
      <c r="D35" s="76" t="s">
        <v>42</v>
      </c>
      <c r="E35" s="1" t="s">
        <v>43</v>
      </c>
      <c r="F35" s="55" t="s">
        <v>291</v>
      </c>
      <c r="G35" s="38" t="s">
        <v>147</v>
      </c>
      <c r="H35" s="39" t="s">
        <v>38</v>
      </c>
      <c r="I35" s="40" t="s">
        <v>303</v>
      </c>
      <c r="J35" s="81" t="s">
        <v>240</v>
      </c>
      <c r="K35" s="47">
        <v>12500</v>
      </c>
      <c r="L35" s="39">
        <v>1</v>
      </c>
      <c r="M35" s="40">
        <v>40666</v>
      </c>
      <c r="N35" s="40">
        <v>40694</v>
      </c>
      <c r="O35" s="41">
        <v>-0.3</v>
      </c>
      <c r="P35" s="42" t="s">
        <v>35</v>
      </c>
      <c r="Q35" s="42" t="s">
        <v>36</v>
      </c>
      <c r="R35" s="42" t="s">
        <v>37</v>
      </c>
      <c r="S35" s="42" t="s">
        <v>86</v>
      </c>
      <c r="T35" s="47">
        <v>12500</v>
      </c>
      <c r="U35" s="47">
        <v>12500</v>
      </c>
      <c r="V35" s="91"/>
      <c r="W35" s="43">
        <v>3</v>
      </c>
      <c r="X35" s="96">
        <v>31</v>
      </c>
      <c r="Y35" s="44">
        <v>5</v>
      </c>
      <c r="Z35" s="44">
        <v>5</v>
      </c>
      <c r="AA35" s="41">
        <v>0.7</v>
      </c>
      <c r="AB35" s="41">
        <v>0.7</v>
      </c>
      <c r="AC35" s="41">
        <v>-0.3</v>
      </c>
      <c r="AD35" s="57">
        <v>1630</v>
      </c>
    </row>
    <row r="36" spans="1:30" ht="23.25" x14ac:dyDescent="0.25">
      <c r="A36" s="77" t="s">
        <v>352</v>
      </c>
      <c r="C36" s="86" t="s">
        <v>81</v>
      </c>
      <c r="D36" s="76" t="s">
        <v>42</v>
      </c>
      <c r="E36" s="1" t="s">
        <v>43</v>
      </c>
      <c r="F36" s="55" t="s">
        <v>292</v>
      </c>
      <c r="G36" s="38" t="s">
        <v>107</v>
      </c>
      <c r="H36" s="39" t="s">
        <v>38</v>
      </c>
      <c r="I36" s="40" t="s">
        <v>303</v>
      </c>
      <c r="J36" s="81" t="s">
        <v>144</v>
      </c>
      <c r="K36" s="47">
        <v>40000</v>
      </c>
      <c r="L36" s="39">
        <v>1</v>
      </c>
      <c r="M36" s="40">
        <v>40666</v>
      </c>
      <c r="N36" s="40">
        <v>40694</v>
      </c>
      <c r="O36" s="41">
        <v>-0.3</v>
      </c>
      <c r="P36" s="42" t="s">
        <v>35</v>
      </c>
      <c r="Q36" s="42" t="s">
        <v>36</v>
      </c>
      <c r="R36" s="42" t="s">
        <v>37</v>
      </c>
      <c r="S36" s="42" t="s">
        <v>86</v>
      </c>
      <c r="T36" s="47">
        <v>40000</v>
      </c>
      <c r="U36" s="47">
        <v>40000</v>
      </c>
      <c r="V36" s="91"/>
      <c r="W36" s="43">
        <v>3</v>
      </c>
      <c r="X36" s="96">
        <v>31</v>
      </c>
      <c r="Y36" s="44">
        <v>5</v>
      </c>
      <c r="Z36" s="44">
        <v>5</v>
      </c>
      <c r="AA36" s="41">
        <v>0.7</v>
      </c>
      <c r="AB36" s="41">
        <v>0.7</v>
      </c>
      <c r="AC36" s="41">
        <v>-0.3</v>
      </c>
      <c r="AD36" s="57">
        <v>1631</v>
      </c>
    </row>
    <row r="37" spans="1:30" x14ac:dyDescent="0.25">
      <c r="A37" s="77" t="s">
        <v>353</v>
      </c>
      <c r="C37" s="86" t="s">
        <v>82</v>
      </c>
      <c r="D37" s="76" t="s">
        <v>42</v>
      </c>
      <c r="E37" s="1" t="s">
        <v>43</v>
      </c>
      <c r="F37" s="55" t="s">
        <v>293</v>
      </c>
      <c r="G37" s="38" t="s">
        <v>257</v>
      </c>
      <c r="H37" s="39" t="s">
        <v>38</v>
      </c>
      <c r="I37" s="40" t="s">
        <v>303</v>
      </c>
      <c r="J37" s="81" t="s">
        <v>240</v>
      </c>
      <c r="K37" s="47">
        <v>12500</v>
      </c>
      <c r="L37" s="39">
        <v>1</v>
      </c>
      <c r="M37" s="40">
        <v>40666</v>
      </c>
      <c r="N37" s="40">
        <v>40694</v>
      </c>
      <c r="O37" s="41">
        <v>-0.3</v>
      </c>
      <c r="P37" s="42" t="s">
        <v>35</v>
      </c>
      <c r="Q37" s="42" t="s">
        <v>36</v>
      </c>
      <c r="R37" s="42" t="s">
        <v>37</v>
      </c>
      <c r="S37" s="42" t="s">
        <v>86</v>
      </c>
      <c r="T37" s="47">
        <v>12500</v>
      </c>
      <c r="U37" s="47">
        <v>12500</v>
      </c>
      <c r="V37" s="91"/>
      <c r="W37" s="43">
        <v>3</v>
      </c>
      <c r="X37" s="96">
        <v>31</v>
      </c>
      <c r="Y37" s="44">
        <v>5</v>
      </c>
      <c r="Z37" s="44">
        <v>5</v>
      </c>
      <c r="AA37" s="41">
        <v>0.7</v>
      </c>
      <c r="AB37" s="41">
        <v>0.7</v>
      </c>
      <c r="AC37" s="41">
        <v>-0.3</v>
      </c>
      <c r="AD37" s="57">
        <v>1632</v>
      </c>
    </row>
    <row r="38" spans="1:30" x14ac:dyDescent="0.25">
      <c r="A38" s="77" t="s">
        <v>354</v>
      </c>
      <c r="C38" s="86" t="s">
        <v>83</v>
      </c>
      <c r="D38" s="76" t="s">
        <v>42</v>
      </c>
      <c r="E38" s="1" t="s">
        <v>43</v>
      </c>
      <c r="F38" s="55" t="s">
        <v>294</v>
      </c>
      <c r="G38" s="38" t="s">
        <v>258</v>
      </c>
      <c r="H38" s="39" t="s">
        <v>38</v>
      </c>
      <c r="I38" s="40" t="s">
        <v>303</v>
      </c>
      <c r="J38" s="81" t="s">
        <v>240</v>
      </c>
      <c r="K38" s="47">
        <v>12500</v>
      </c>
      <c r="L38" s="39">
        <v>1</v>
      </c>
      <c r="M38" s="40">
        <v>40666</v>
      </c>
      <c r="N38" s="40">
        <v>40694</v>
      </c>
      <c r="O38" s="41">
        <v>-0.3</v>
      </c>
      <c r="P38" s="42" t="s">
        <v>35</v>
      </c>
      <c r="Q38" s="42" t="s">
        <v>36</v>
      </c>
      <c r="R38" s="42" t="s">
        <v>37</v>
      </c>
      <c r="S38" s="42" t="s">
        <v>86</v>
      </c>
      <c r="T38" s="47">
        <v>12500</v>
      </c>
      <c r="U38" s="47">
        <v>12500</v>
      </c>
      <c r="V38" s="91"/>
      <c r="W38" s="43">
        <v>3</v>
      </c>
      <c r="X38" s="96">
        <v>31</v>
      </c>
      <c r="Y38" s="44">
        <v>5</v>
      </c>
      <c r="Z38" s="44">
        <v>5</v>
      </c>
      <c r="AA38" s="41">
        <v>0.7</v>
      </c>
      <c r="AB38" s="41">
        <v>0.7</v>
      </c>
      <c r="AC38" s="41">
        <v>-0.3</v>
      </c>
      <c r="AD38" s="57">
        <v>1633</v>
      </c>
    </row>
    <row r="39" spans="1:30" ht="23.25" x14ac:dyDescent="0.25">
      <c r="A39" s="77" t="s">
        <v>355</v>
      </c>
      <c r="C39" s="86" t="s">
        <v>202</v>
      </c>
      <c r="D39" s="76" t="s">
        <v>42</v>
      </c>
      <c r="E39" s="1" t="s">
        <v>43</v>
      </c>
      <c r="F39" s="55" t="s">
        <v>295</v>
      </c>
      <c r="G39" s="38" t="s">
        <v>139</v>
      </c>
      <c r="H39" s="39" t="s">
        <v>38</v>
      </c>
      <c r="I39" s="40" t="s">
        <v>303</v>
      </c>
      <c r="J39" s="81" t="s">
        <v>259</v>
      </c>
      <c r="K39" s="47">
        <v>25000</v>
      </c>
      <c r="L39" s="39">
        <v>1</v>
      </c>
      <c r="M39" s="40">
        <v>40666</v>
      </c>
      <c r="N39" s="40">
        <v>40694</v>
      </c>
      <c r="O39" s="41">
        <v>-0.3</v>
      </c>
      <c r="P39" s="42" t="s">
        <v>35</v>
      </c>
      <c r="Q39" s="42" t="s">
        <v>36</v>
      </c>
      <c r="R39" s="42" t="s">
        <v>37</v>
      </c>
      <c r="S39" s="42" t="s">
        <v>86</v>
      </c>
      <c r="T39" s="47">
        <v>25000</v>
      </c>
      <c r="U39" s="47">
        <v>25000</v>
      </c>
      <c r="V39" s="91"/>
      <c r="W39" s="43">
        <v>3</v>
      </c>
      <c r="X39" s="96">
        <v>31</v>
      </c>
      <c r="Y39" s="44">
        <v>5</v>
      </c>
      <c r="Z39" s="44">
        <v>5</v>
      </c>
      <c r="AA39" s="41">
        <v>0.7</v>
      </c>
      <c r="AB39" s="41">
        <v>0.7</v>
      </c>
      <c r="AC39" s="41">
        <v>-0.3</v>
      </c>
      <c r="AD39" s="57">
        <v>1634</v>
      </c>
    </row>
    <row r="40" spans="1:30" x14ac:dyDescent="0.25">
      <c r="A40" s="77" t="s">
        <v>356</v>
      </c>
      <c r="B40" t="s">
        <v>309</v>
      </c>
      <c r="C40" s="86" t="s">
        <v>203</v>
      </c>
      <c r="D40" s="76" t="s">
        <v>42</v>
      </c>
      <c r="E40" s="1" t="s">
        <v>210</v>
      </c>
      <c r="F40" s="55" t="s">
        <v>296</v>
      </c>
      <c r="G40" s="38" t="s">
        <v>304</v>
      </c>
      <c r="H40" s="39" t="s">
        <v>38</v>
      </c>
      <c r="I40" s="46" t="s">
        <v>305</v>
      </c>
      <c r="J40" s="81" t="s">
        <v>240</v>
      </c>
      <c r="K40" s="47">
        <v>24000</v>
      </c>
      <c r="L40" s="39">
        <v>1</v>
      </c>
      <c r="M40" s="40">
        <v>40658</v>
      </c>
      <c r="N40" s="40">
        <v>40693</v>
      </c>
      <c r="O40" s="41">
        <v>0.7</v>
      </c>
      <c r="P40" s="42" t="s">
        <v>35</v>
      </c>
      <c r="Q40" s="42" t="s">
        <v>36</v>
      </c>
      <c r="R40" s="42" t="s">
        <v>37</v>
      </c>
      <c r="S40" s="42" t="s">
        <v>86</v>
      </c>
      <c r="T40" s="47">
        <v>24000</v>
      </c>
      <c r="U40" s="47">
        <v>24000</v>
      </c>
      <c r="V40" s="91"/>
      <c r="W40" s="43">
        <v>25</v>
      </c>
      <c r="X40" s="96">
        <v>30</v>
      </c>
      <c r="Y40" s="44">
        <v>4</v>
      </c>
      <c r="Z40" s="44">
        <v>5</v>
      </c>
      <c r="AA40" s="41">
        <v>0.7</v>
      </c>
      <c r="AB40" s="41">
        <v>0.7</v>
      </c>
      <c r="AC40" s="41">
        <v>-0.3</v>
      </c>
      <c r="AD40" s="57">
        <v>1635</v>
      </c>
    </row>
    <row r="41" spans="1:30" x14ac:dyDescent="0.25">
      <c r="A41" s="77" t="s">
        <v>357</v>
      </c>
      <c r="B41" t="s">
        <v>309</v>
      </c>
      <c r="C41" s="86" t="s">
        <v>204</v>
      </c>
      <c r="D41" s="76" t="s">
        <v>42</v>
      </c>
      <c r="E41" s="1" t="s">
        <v>210</v>
      </c>
      <c r="F41" s="55" t="s">
        <v>297</v>
      </c>
      <c r="G41" s="38" t="s">
        <v>306</v>
      </c>
      <c r="H41" s="39" t="s">
        <v>38</v>
      </c>
      <c r="I41" s="46" t="s">
        <v>305</v>
      </c>
      <c r="J41" s="81" t="s">
        <v>240</v>
      </c>
      <c r="K41" s="47">
        <v>24000</v>
      </c>
      <c r="L41" s="39">
        <v>1</v>
      </c>
      <c r="M41" s="40">
        <v>40658</v>
      </c>
      <c r="N41" s="40">
        <v>40693</v>
      </c>
      <c r="O41" s="41">
        <v>0.7</v>
      </c>
      <c r="P41" s="42" t="s">
        <v>35</v>
      </c>
      <c r="Q41" s="42" t="s">
        <v>36</v>
      </c>
      <c r="R41" s="42" t="s">
        <v>37</v>
      </c>
      <c r="S41" s="42" t="s">
        <v>86</v>
      </c>
      <c r="T41" s="47">
        <v>24000</v>
      </c>
      <c r="U41" s="47">
        <v>24000</v>
      </c>
      <c r="V41" s="91"/>
      <c r="W41" s="43">
        <v>25</v>
      </c>
      <c r="X41" s="96">
        <v>30</v>
      </c>
      <c r="Y41" s="44">
        <v>4</v>
      </c>
      <c r="Z41" s="44">
        <v>5</v>
      </c>
      <c r="AA41" s="41">
        <v>0.7</v>
      </c>
      <c r="AB41" s="41">
        <v>0.7</v>
      </c>
      <c r="AC41" s="41">
        <v>-0.3</v>
      </c>
      <c r="AD41" s="57">
        <v>1636</v>
      </c>
    </row>
    <row r="42" spans="1:30" x14ac:dyDescent="0.25">
      <c r="A42" s="77" t="s">
        <v>358</v>
      </c>
      <c r="B42" t="s">
        <v>309</v>
      </c>
      <c r="C42" s="86" t="s">
        <v>205</v>
      </c>
      <c r="D42" s="76" t="s">
        <v>42</v>
      </c>
      <c r="E42" s="1" t="s">
        <v>210</v>
      </c>
      <c r="F42" s="55" t="s">
        <v>298</v>
      </c>
      <c r="G42" s="38" t="s">
        <v>307</v>
      </c>
      <c r="H42" s="39" t="s">
        <v>38</v>
      </c>
      <c r="I42" s="46" t="s">
        <v>305</v>
      </c>
      <c r="J42" s="81" t="s">
        <v>240</v>
      </c>
      <c r="K42" s="47">
        <v>15000</v>
      </c>
      <c r="L42" s="39">
        <v>1</v>
      </c>
      <c r="M42" s="40">
        <v>40658</v>
      </c>
      <c r="N42" s="40">
        <v>40693</v>
      </c>
      <c r="O42" s="41">
        <v>0.7</v>
      </c>
      <c r="P42" s="42" t="s">
        <v>35</v>
      </c>
      <c r="Q42" s="42" t="s">
        <v>36</v>
      </c>
      <c r="R42" s="42" t="s">
        <v>37</v>
      </c>
      <c r="S42" s="42" t="s">
        <v>86</v>
      </c>
      <c r="T42" s="47">
        <v>15000</v>
      </c>
      <c r="U42" s="47">
        <v>15000</v>
      </c>
      <c r="V42" s="91"/>
      <c r="W42" s="43">
        <v>25</v>
      </c>
      <c r="X42" s="96">
        <v>30</v>
      </c>
      <c r="Y42" s="44">
        <v>4</v>
      </c>
      <c r="Z42" s="44">
        <v>5</v>
      </c>
      <c r="AA42" s="41">
        <v>0.7</v>
      </c>
      <c r="AB42" s="41">
        <v>0.7</v>
      </c>
      <c r="AC42" s="41">
        <v>-0.3</v>
      </c>
      <c r="AD42" s="57">
        <v>1637</v>
      </c>
    </row>
    <row r="43" spans="1:30" x14ac:dyDescent="0.25">
      <c r="A43" s="77" t="s">
        <v>359</v>
      </c>
      <c r="B43" t="s">
        <v>309</v>
      </c>
      <c r="C43" s="86" t="s">
        <v>206</v>
      </c>
      <c r="D43" s="76" t="s">
        <v>42</v>
      </c>
      <c r="E43" s="1" t="s">
        <v>210</v>
      </c>
      <c r="F43" s="55" t="s">
        <v>299</v>
      </c>
      <c r="G43" s="38" t="s">
        <v>308</v>
      </c>
      <c r="H43" s="39" t="s">
        <v>38</v>
      </c>
      <c r="I43" s="46" t="s">
        <v>305</v>
      </c>
      <c r="J43" s="81" t="s">
        <v>240</v>
      </c>
      <c r="K43" s="47">
        <v>24000</v>
      </c>
      <c r="L43" s="39">
        <v>1</v>
      </c>
      <c r="M43" s="40">
        <v>40658</v>
      </c>
      <c r="N43" s="40">
        <v>40693</v>
      </c>
      <c r="O43" s="41">
        <v>0.7</v>
      </c>
      <c r="P43" s="42" t="s">
        <v>35</v>
      </c>
      <c r="Q43" s="42" t="s">
        <v>36</v>
      </c>
      <c r="R43" s="42" t="s">
        <v>37</v>
      </c>
      <c r="S43" s="42" t="s">
        <v>86</v>
      </c>
      <c r="T43" s="47">
        <v>24000</v>
      </c>
      <c r="U43" s="47">
        <v>24000</v>
      </c>
      <c r="V43" s="91"/>
      <c r="W43" s="43">
        <v>25</v>
      </c>
      <c r="X43" s="96">
        <v>30</v>
      </c>
      <c r="Y43" s="44">
        <v>4</v>
      </c>
      <c r="Z43" s="44">
        <v>5</v>
      </c>
      <c r="AA43" s="41">
        <v>0.7</v>
      </c>
      <c r="AB43" s="41">
        <v>0.7</v>
      </c>
      <c r="AC43" s="41">
        <v>-0.3</v>
      </c>
      <c r="AD43" s="57">
        <v>1638</v>
      </c>
    </row>
    <row r="44" spans="1:30" x14ac:dyDescent="0.25">
      <c r="A44" s="77" t="s">
        <v>360</v>
      </c>
      <c r="B44" t="s">
        <v>311</v>
      </c>
      <c r="C44" s="86" t="s">
        <v>207</v>
      </c>
      <c r="D44" s="76" t="s">
        <v>42</v>
      </c>
      <c r="E44" s="1" t="s">
        <v>121</v>
      </c>
      <c r="F44" s="55" t="s">
        <v>300</v>
      </c>
      <c r="G44" s="38" t="s">
        <v>310</v>
      </c>
      <c r="H44" s="39" t="s">
        <v>38</v>
      </c>
      <c r="I44" s="46" t="s">
        <v>314</v>
      </c>
      <c r="J44" s="81" t="s">
        <v>312</v>
      </c>
      <c r="K44" s="47">
        <v>25000</v>
      </c>
      <c r="L44" s="39">
        <v>1</v>
      </c>
      <c r="M44" s="40">
        <v>40661</v>
      </c>
      <c r="N44" s="40">
        <v>40679</v>
      </c>
      <c r="O44" s="41">
        <v>0.7</v>
      </c>
      <c r="P44" s="42" t="s">
        <v>35</v>
      </c>
      <c r="Q44" s="42" t="s">
        <v>36</v>
      </c>
      <c r="R44" s="42" t="s">
        <v>37</v>
      </c>
      <c r="S44" s="42" t="s">
        <v>86</v>
      </c>
      <c r="T44" s="47">
        <v>25000</v>
      </c>
      <c r="U44" s="47">
        <v>25000</v>
      </c>
      <c r="V44" s="91"/>
      <c r="W44" s="43">
        <v>28</v>
      </c>
      <c r="X44" s="96">
        <v>16</v>
      </c>
      <c r="Y44" s="44">
        <v>4</v>
      </c>
      <c r="Z44" s="44">
        <v>5</v>
      </c>
      <c r="AA44" s="41">
        <v>0.7</v>
      </c>
      <c r="AB44" s="41">
        <v>0.7</v>
      </c>
      <c r="AC44" s="41">
        <v>-0.3</v>
      </c>
      <c r="AD44" s="57">
        <v>1639</v>
      </c>
    </row>
    <row r="45" spans="1:30" ht="23.25" x14ac:dyDescent="0.25">
      <c r="A45" s="77" t="s">
        <v>361</v>
      </c>
      <c r="B45" t="s">
        <v>311</v>
      </c>
      <c r="C45" s="86" t="s">
        <v>208</v>
      </c>
      <c r="D45" s="76" t="s">
        <v>42</v>
      </c>
      <c r="E45" s="1" t="s">
        <v>121</v>
      </c>
      <c r="F45" s="55" t="s">
        <v>301</v>
      </c>
      <c r="G45" s="38" t="s">
        <v>126</v>
      </c>
      <c r="H45" s="39" t="s">
        <v>38</v>
      </c>
      <c r="I45" s="46" t="s">
        <v>314</v>
      </c>
      <c r="J45" s="81" t="s">
        <v>313</v>
      </c>
      <c r="K45" s="47">
        <v>22500</v>
      </c>
      <c r="L45" s="39">
        <v>1</v>
      </c>
      <c r="M45" s="40">
        <v>40661</v>
      </c>
      <c r="N45" s="40">
        <v>40679</v>
      </c>
      <c r="O45" s="41">
        <v>0.7</v>
      </c>
      <c r="P45" s="42" t="s">
        <v>35</v>
      </c>
      <c r="Q45" s="42" t="s">
        <v>36</v>
      </c>
      <c r="R45" s="42" t="s">
        <v>37</v>
      </c>
      <c r="S45" s="42" t="s">
        <v>86</v>
      </c>
      <c r="T45" s="47">
        <v>22500</v>
      </c>
      <c r="U45" s="47">
        <v>22500</v>
      </c>
      <c r="V45" s="91"/>
      <c r="W45" s="43">
        <v>28</v>
      </c>
      <c r="X45" s="96">
        <v>16</v>
      </c>
      <c r="Y45" s="44">
        <v>4</v>
      </c>
      <c r="Z45" s="44">
        <v>5</v>
      </c>
      <c r="AA45" s="41">
        <v>0.7</v>
      </c>
      <c r="AB45" s="41">
        <v>0.7</v>
      </c>
      <c r="AC45" s="41">
        <v>-0.3</v>
      </c>
      <c r="AD45" s="57">
        <v>1640</v>
      </c>
    </row>
    <row r="46" spans="1:30" ht="23.25" x14ac:dyDescent="0.25">
      <c r="A46" s="77" t="s">
        <v>362</v>
      </c>
      <c r="B46" t="s">
        <v>311</v>
      </c>
      <c r="C46" s="86" t="s">
        <v>209</v>
      </c>
      <c r="D46" s="76" t="s">
        <v>42</v>
      </c>
      <c r="E46" s="1" t="s">
        <v>121</v>
      </c>
      <c r="F46" s="55" t="s">
        <v>302</v>
      </c>
      <c r="G46" s="38" t="s">
        <v>315</v>
      </c>
      <c r="H46" s="39" t="s">
        <v>38</v>
      </c>
      <c r="I46" s="46" t="s">
        <v>316</v>
      </c>
      <c r="J46" s="81" t="s">
        <v>317</v>
      </c>
      <c r="K46" s="47">
        <v>30000</v>
      </c>
      <c r="L46" s="39">
        <v>1</v>
      </c>
      <c r="M46" s="40">
        <v>40679</v>
      </c>
      <c r="N46" s="40">
        <v>40690</v>
      </c>
      <c r="O46" s="41">
        <v>-0.3</v>
      </c>
      <c r="P46" s="42" t="s">
        <v>35</v>
      </c>
      <c r="Q46" s="42" t="s">
        <v>36</v>
      </c>
      <c r="R46" s="42" t="s">
        <v>37</v>
      </c>
      <c r="S46" s="42" t="s">
        <v>86</v>
      </c>
      <c r="T46" s="47">
        <v>30000</v>
      </c>
      <c r="U46" s="47">
        <v>30000</v>
      </c>
      <c r="V46" s="91"/>
      <c r="W46" s="43">
        <v>16</v>
      </c>
      <c r="X46" s="96">
        <v>27</v>
      </c>
      <c r="Y46" s="44">
        <v>5</v>
      </c>
      <c r="Z46" s="44">
        <v>5</v>
      </c>
      <c r="AA46" s="41">
        <v>0.7</v>
      </c>
      <c r="AB46" s="41">
        <v>0.7</v>
      </c>
      <c r="AC46" s="41">
        <v>-0.3</v>
      </c>
      <c r="AD46" s="57">
        <v>1641</v>
      </c>
    </row>
    <row r="47" spans="1:30" x14ac:dyDescent="0.25">
      <c r="J47"/>
      <c r="K47"/>
    </row>
    <row r="48" spans="1:30" x14ac:dyDescent="0.25"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</row>
    <row r="49" spans="8:22" x14ac:dyDescent="0.25"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</row>
    <row r="50" spans="8:22" x14ac:dyDescent="0.25"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</row>
    <row r="51" spans="8:22" x14ac:dyDescent="0.25"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</row>
    <row r="52" spans="8:22" x14ac:dyDescent="0.25"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</row>
    <row r="53" spans="8:22" x14ac:dyDescent="0.25"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</row>
    <row r="54" spans="8:22" x14ac:dyDescent="0.25"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</row>
    <row r="55" spans="8:22" x14ac:dyDescent="0.25"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</row>
  </sheetData>
  <autoFilter ref="A4:AW46"/>
  <customSheetViews>
    <customSheetView guid="{2A6FAAE2-4A87-4E67-A4AB-82AEFA0F28B8}" scale="115" showAutoFilter="1" state="hidden">
      <pane xSplit="6" ySplit="4" topLeftCell="G24" activePane="bottomRight" state="frozen"/>
      <selection pane="bottomRight" activeCell="M421" activeCellId="2" sqref="F421:G465 K421:K465 M421:N465"/>
      <pageMargins left="0.7" right="0.7" top="0.75" bottom="0.75" header="0.3" footer="0.3"/>
      <pageSetup paperSize="9" orientation="landscape" r:id="rId1"/>
      <autoFilter ref="B1:AX1"/>
    </customSheetView>
  </customSheetViews>
  <mergeCells count="1">
    <mergeCell ref="M3:N3"/>
  </mergeCells>
  <phoneticPr fontId="8" type="noConversion"/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W144"/>
  <sheetViews>
    <sheetView zoomScale="90" zoomScaleNormal="90" workbookViewId="0">
      <pane xSplit="6" ySplit="4" topLeftCell="G66" activePane="bottomRight" state="frozen"/>
      <selection activeCell="M421" activeCellId="2" sqref="F421:G465 K421:K465 M421:N465"/>
      <selection pane="topRight" activeCell="M421" activeCellId="2" sqref="F421:G465 K421:K465 M421:N465"/>
      <selection pane="bottomLeft" activeCell="M421" activeCellId="2" sqref="F421:G465 K421:K465 M421:N465"/>
      <selection pane="bottomRight" activeCell="M421" activeCellId="2" sqref="F421:G465 K421:K465 M421:N465"/>
    </sheetView>
  </sheetViews>
  <sheetFormatPr defaultColWidth="8.75" defaultRowHeight="15.75" outlineLevelCol="1" x14ac:dyDescent="0.25"/>
  <cols>
    <col min="1" max="1" width="14.75" customWidth="1"/>
    <col min="2" max="2" width="9.125" style="114" customWidth="1"/>
    <col min="3" max="3" width="5.125" customWidth="1"/>
    <col min="4" max="4" width="7" customWidth="1"/>
    <col min="5" max="5" width="8.625" style="56" customWidth="1"/>
    <col min="6" max="6" width="10.5" customWidth="1"/>
    <col min="7" max="7" width="19.5" style="78" customWidth="1"/>
    <col min="8" max="8" width="3.5" customWidth="1"/>
    <col min="9" max="9" width="15.5" customWidth="1"/>
    <col min="10" max="10" width="25.125" style="75" customWidth="1" collapsed="1"/>
    <col min="11" max="11" width="12.75" style="60" customWidth="1"/>
    <col min="12" max="12" width="5.75" customWidth="1" outlineLevel="1"/>
    <col min="13" max="14" width="9" customWidth="1" outlineLevel="1"/>
    <col min="15" max="15" width="10.375" customWidth="1" outlineLevel="1"/>
    <col min="16" max="18" width="8.75" customWidth="1" outlineLevel="1"/>
    <col min="19" max="19" width="10.625" customWidth="1"/>
    <col min="20" max="20" width="10" customWidth="1" outlineLevel="1"/>
    <col min="21" max="21" width="9.25" customWidth="1"/>
    <col min="22" max="22" width="8.75" customWidth="1"/>
    <col min="23" max="23" width="10.125" style="79" customWidth="1"/>
    <col min="24" max="25" width="8.75" customWidth="1"/>
    <col min="26" max="29" width="9" customWidth="1"/>
    <col min="30" max="30" width="8.75" style="83"/>
  </cols>
  <sheetData>
    <row r="1" spans="1:49" s="11" customFormat="1" ht="18" customHeight="1" x14ac:dyDescent="0.25">
      <c r="A1" s="79" t="s">
        <v>45</v>
      </c>
      <c r="B1" s="111"/>
      <c r="C1" s="2" t="s">
        <v>39</v>
      </c>
      <c r="D1" s="50"/>
      <c r="E1" s="56"/>
      <c r="F1" s="3"/>
      <c r="G1" s="3"/>
      <c r="H1" s="4"/>
      <c r="I1" s="5"/>
      <c r="J1" s="71"/>
      <c r="K1" s="71"/>
      <c r="L1" s="6"/>
      <c r="M1" s="6"/>
      <c r="N1" s="49"/>
      <c r="O1" s="8"/>
      <c r="P1" s="8"/>
      <c r="Q1" s="7"/>
      <c r="R1" s="7"/>
      <c r="S1" s="80"/>
      <c r="T1" s="9"/>
      <c r="U1" s="10"/>
      <c r="V1" s="87"/>
      <c r="X1" s="92"/>
      <c r="Y1" s="8"/>
      <c r="Z1" s="8"/>
      <c r="AA1" s="8"/>
      <c r="AB1" s="8"/>
      <c r="AC1" s="8"/>
      <c r="AD1" s="82"/>
      <c r="AU1" s="12"/>
      <c r="AV1" s="12"/>
      <c r="AW1" s="12"/>
    </row>
    <row r="2" spans="1:49" s="25" customFormat="1" ht="12.75" customHeight="1" x14ac:dyDescent="0.25">
      <c r="B2" s="112"/>
      <c r="C2" s="13"/>
      <c r="D2" s="51"/>
      <c r="E2" s="14"/>
      <c r="F2" s="53"/>
      <c r="G2" s="15"/>
      <c r="H2" s="48"/>
      <c r="I2" s="16"/>
      <c r="J2" s="72"/>
      <c r="K2" s="58"/>
      <c r="L2" s="17"/>
      <c r="M2" s="18"/>
      <c r="N2" s="19"/>
      <c r="O2" s="20"/>
      <c r="P2" s="19"/>
      <c r="Q2" s="21" t="s">
        <v>0</v>
      </c>
      <c r="R2" s="22"/>
      <c r="S2" s="23"/>
      <c r="T2" s="24" t="s">
        <v>1</v>
      </c>
      <c r="U2" s="23"/>
      <c r="V2" s="88"/>
      <c r="W2" s="4"/>
      <c r="X2" s="93"/>
      <c r="Y2" s="7"/>
      <c r="Z2" s="7"/>
      <c r="AA2" s="8"/>
      <c r="AB2" s="8"/>
      <c r="AC2" s="8"/>
      <c r="AD2" s="82"/>
      <c r="AU2" s="26"/>
      <c r="AV2" s="26"/>
      <c r="AW2" s="26"/>
    </row>
    <row r="3" spans="1:49" s="70" customFormat="1" ht="21.2" customHeight="1" x14ac:dyDescent="0.2">
      <c r="B3" s="110" t="s">
        <v>386</v>
      </c>
      <c r="C3" s="61" t="s">
        <v>49</v>
      </c>
      <c r="D3" s="61" t="s">
        <v>40</v>
      </c>
      <c r="E3" s="62" t="s">
        <v>2</v>
      </c>
      <c r="F3" s="63" t="s">
        <v>3</v>
      </c>
      <c r="G3" s="64" t="s">
        <v>4</v>
      </c>
      <c r="H3" s="21" t="s">
        <v>5</v>
      </c>
      <c r="I3" s="65" t="s">
        <v>6</v>
      </c>
      <c r="J3" s="73" t="s">
        <v>7</v>
      </c>
      <c r="K3" s="66" t="s">
        <v>8</v>
      </c>
      <c r="L3" s="21" t="s">
        <v>9</v>
      </c>
      <c r="M3" s="202" t="s">
        <v>6</v>
      </c>
      <c r="N3" s="203"/>
      <c r="O3" s="21" t="s">
        <v>10</v>
      </c>
      <c r="P3" s="21" t="s">
        <v>11</v>
      </c>
      <c r="Q3" s="21" t="s">
        <v>12</v>
      </c>
      <c r="R3" s="21" t="s">
        <v>13</v>
      </c>
      <c r="S3" s="21" t="s">
        <v>14</v>
      </c>
      <c r="T3" s="66" t="s">
        <v>15</v>
      </c>
      <c r="U3" s="21" t="s">
        <v>16</v>
      </c>
      <c r="V3" s="89" t="s">
        <v>17</v>
      </c>
      <c r="W3" s="67"/>
      <c r="X3" s="94"/>
      <c r="Y3" s="68"/>
      <c r="Z3" s="68"/>
      <c r="AA3" s="68"/>
      <c r="AB3" s="68"/>
      <c r="AC3" s="68"/>
      <c r="AD3" s="69" t="s">
        <v>164</v>
      </c>
    </row>
    <row r="4" spans="1:49" s="36" customFormat="1" ht="13.7" customHeight="1" x14ac:dyDescent="0.25">
      <c r="B4" s="113"/>
      <c r="C4" s="27" t="s">
        <v>18</v>
      </c>
      <c r="D4" s="52"/>
      <c r="E4" s="28" t="s">
        <v>19</v>
      </c>
      <c r="F4" s="54" t="s">
        <v>20</v>
      </c>
      <c r="G4" s="30" t="s">
        <v>21</v>
      </c>
      <c r="H4" s="29" t="s">
        <v>22</v>
      </c>
      <c r="I4" s="31" t="s">
        <v>23</v>
      </c>
      <c r="J4" s="74" t="s">
        <v>24</v>
      </c>
      <c r="K4" s="59" t="s">
        <v>25</v>
      </c>
      <c r="L4" s="29" t="s">
        <v>26</v>
      </c>
      <c r="M4" s="29" t="s">
        <v>23</v>
      </c>
      <c r="N4" s="29"/>
      <c r="O4" s="29" t="s">
        <v>27</v>
      </c>
      <c r="P4" s="29" t="s">
        <v>28</v>
      </c>
      <c r="Q4" s="29" t="s">
        <v>29</v>
      </c>
      <c r="R4" s="29" t="s">
        <v>30</v>
      </c>
      <c r="S4" s="32" t="s">
        <v>31</v>
      </c>
      <c r="T4" s="33" t="s">
        <v>32</v>
      </c>
      <c r="U4" s="29" t="s">
        <v>33</v>
      </c>
      <c r="V4" s="90" t="s">
        <v>34</v>
      </c>
      <c r="W4" s="34"/>
      <c r="X4" s="95"/>
      <c r="Y4" s="35"/>
      <c r="Z4" s="35"/>
      <c r="AA4" s="35"/>
      <c r="AB4" s="35"/>
      <c r="AC4" s="35"/>
      <c r="AD4" s="57"/>
      <c r="AU4" s="37"/>
      <c r="AV4" s="37"/>
      <c r="AW4" s="37"/>
    </row>
    <row r="5" spans="1:49" s="45" customFormat="1" x14ac:dyDescent="0.25">
      <c r="A5" s="77" t="str">
        <f t="shared" ref="A5:A37" si="0">CONCATENATE("Дог. ",F5," от ",I5,"; ",G5)</f>
        <v>Дог. 1600/06-11 от 03/05/11-20/05/11; Ярощук А.В.</v>
      </c>
      <c r="B5" s="115" t="s">
        <v>364</v>
      </c>
      <c r="C5" s="86" t="s">
        <v>50</v>
      </c>
      <c r="D5" s="76" t="s">
        <v>42</v>
      </c>
      <c r="E5" s="1" t="s">
        <v>121</v>
      </c>
      <c r="F5" s="55" t="s">
        <v>501</v>
      </c>
      <c r="G5" s="38" t="s">
        <v>318</v>
      </c>
      <c r="H5" s="39" t="s">
        <v>38</v>
      </c>
      <c r="I5" s="46" t="s">
        <v>319</v>
      </c>
      <c r="J5" s="81" t="s">
        <v>320</v>
      </c>
      <c r="K5" s="47">
        <v>56000</v>
      </c>
      <c r="L5" s="39">
        <v>1</v>
      </c>
      <c r="M5" s="40"/>
      <c r="N5" s="40"/>
      <c r="O5" s="41">
        <f t="shared" ref="O5:O37" si="1">IF((Z5-Y5)&gt;1,AA5,IF((Z5-Y5)=1,AB5,AC5))</f>
        <v>-0.3</v>
      </c>
      <c r="P5" s="42" t="s">
        <v>35</v>
      </c>
      <c r="Q5" s="42" t="s">
        <v>36</v>
      </c>
      <c r="R5" s="42" t="s">
        <v>37</v>
      </c>
      <c r="S5" s="42" t="s">
        <v>86</v>
      </c>
      <c r="T5" s="47">
        <f t="shared" ref="T5:T37" si="2">K5</f>
        <v>56000</v>
      </c>
      <c r="U5" s="47">
        <f t="shared" ref="U5:U37" si="3">T5</f>
        <v>56000</v>
      </c>
      <c r="V5" s="91"/>
      <c r="W5" s="43">
        <f t="shared" ref="W5:W37" si="4">DAY(M5)</f>
        <v>0</v>
      </c>
      <c r="X5" s="96">
        <f t="shared" ref="X5:X37" si="5">DAY(N5)</f>
        <v>0</v>
      </c>
      <c r="Y5" s="44">
        <f t="shared" ref="Y5:Y37" si="6">MONTH(M5)</f>
        <v>1</v>
      </c>
      <c r="Z5" s="44">
        <f t="shared" ref="Z5:Z37" si="7">MONTH(N5)</f>
        <v>1</v>
      </c>
      <c r="AA5" s="41">
        <v>0.7</v>
      </c>
      <c r="AB5" s="41">
        <v>0.7</v>
      </c>
      <c r="AC5" s="41">
        <v>-0.3</v>
      </c>
      <c r="AD5" s="57">
        <v>1600</v>
      </c>
    </row>
    <row r="6" spans="1:49" s="45" customFormat="1" x14ac:dyDescent="0.25">
      <c r="A6" s="77" t="str">
        <f t="shared" si="0"/>
        <v>Дог. 1601/06-11 от 03/05/11-20/05/11; Мельничук В.Н.</v>
      </c>
      <c r="B6" s="115" t="s">
        <v>364</v>
      </c>
      <c r="C6" s="86" t="s">
        <v>51</v>
      </c>
      <c r="D6" s="76" t="s">
        <v>42</v>
      </c>
      <c r="E6" s="1" t="s">
        <v>121</v>
      </c>
      <c r="F6" s="55" t="s">
        <v>502</v>
      </c>
      <c r="G6" s="38" t="s">
        <v>363</v>
      </c>
      <c r="H6" s="39" t="s">
        <v>38</v>
      </c>
      <c r="I6" s="46" t="s">
        <v>319</v>
      </c>
      <c r="J6" s="81" t="s">
        <v>320</v>
      </c>
      <c r="K6" s="47">
        <v>56000</v>
      </c>
      <c r="L6" s="39">
        <v>1</v>
      </c>
      <c r="M6" s="40"/>
      <c r="N6" s="40"/>
      <c r="O6" s="41">
        <f t="shared" si="1"/>
        <v>-0.3</v>
      </c>
      <c r="P6" s="42" t="s">
        <v>35</v>
      </c>
      <c r="Q6" s="42" t="s">
        <v>36</v>
      </c>
      <c r="R6" s="42" t="s">
        <v>37</v>
      </c>
      <c r="S6" s="42" t="s">
        <v>86</v>
      </c>
      <c r="T6" s="47">
        <f t="shared" si="2"/>
        <v>56000</v>
      </c>
      <c r="U6" s="47">
        <f t="shared" si="3"/>
        <v>56000</v>
      </c>
      <c r="V6" s="91"/>
      <c r="W6" s="43">
        <f t="shared" si="4"/>
        <v>0</v>
      </c>
      <c r="X6" s="96">
        <f t="shared" si="5"/>
        <v>0</v>
      </c>
      <c r="Y6" s="44">
        <f t="shared" si="6"/>
        <v>1</v>
      </c>
      <c r="Z6" s="44">
        <f t="shared" si="7"/>
        <v>1</v>
      </c>
      <c r="AA6" s="41">
        <v>0.7</v>
      </c>
      <c r="AB6" s="41">
        <v>0.7</v>
      </c>
      <c r="AC6" s="41">
        <v>-0.3</v>
      </c>
      <c r="AD6" s="57">
        <v>1601</v>
      </c>
    </row>
    <row r="7" spans="1:49" x14ac:dyDescent="0.25">
      <c r="A7" s="77" t="str">
        <f t="shared" si="0"/>
        <v>Дог. 1602/06-11 от 18/04/11-16/05/11; Какабадзе Ш.Ш.</v>
      </c>
      <c r="B7" s="115" t="s">
        <v>369</v>
      </c>
      <c r="C7" s="86" t="s">
        <v>52</v>
      </c>
      <c r="D7" s="76" t="s">
        <v>42</v>
      </c>
      <c r="E7" s="1" t="s">
        <v>121</v>
      </c>
      <c r="F7" s="55" t="s">
        <v>503</v>
      </c>
      <c r="G7" s="38" t="s">
        <v>365</v>
      </c>
      <c r="H7" s="39" t="s">
        <v>38</v>
      </c>
      <c r="I7" s="46" t="s">
        <v>366</v>
      </c>
      <c r="J7" s="81" t="s">
        <v>367</v>
      </c>
      <c r="K7" s="47">
        <v>27000</v>
      </c>
      <c r="L7" s="39">
        <v>1</v>
      </c>
      <c r="M7" s="40"/>
      <c r="N7" s="40"/>
      <c r="O7" s="41">
        <f t="shared" si="1"/>
        <v>-0.3</v>
      </c>
      <c r="P7" s="42" t="s">
        <v>35</v>
      </c>
      <c r="Q7" s="42" t="s">
        <v>36</v>
      </c>
      <c r="R7" s="42" t="s">
        <v>37</v>
      </c>
      <c r="S7" s="42" t="s">
        <v>86</v>
      </c>
      <c r="T7" s="47">
        <f t="shared" si="2"/>
        <v>27000</v>
      </c>
      <c r="U7" s="47">
        <f t="shared" si="3"/>
        <v>27000</v>
      </c>
      <c r="V7" s="91"/>
      <c r="W7" s="43">
        <f t="shared" si="4"/>
        <v>0</v>
      </c>
      <c r="X7" s="96">
        <f t="shared" si="5"/>
        <v>0</v>
      </c>
      <c r="Y7" s="44">
        <f t="shared" si="6"/>
        <v>1</v>
      </c>
      <c r="Z7" s="44">
        <f t="shared" si="7"/>
        <v>1</v>
      </c>
      <c r="AA7" s="41">
        <v>0.7</v>
      </c>
      <c r="AB7" s="41">
        <v>0.7</v>
      </c>
      <c r="AC7" s="41">
        <v>-0.3</v>
      </c>
      <c r="AD7" s="57">
        <v>1602</v>
      </c>
    </row>
    <row r="8" spans="1:49" x14ac:dyDescent="0.25">
      <c r="A8" s="77" t="str">
        <f t="shared" si="0"/>
        <v>Дог. 1603/06-11 от 18/04/11-16/05/11; Медушевский А.Н.</v>
      </c>
      <c r="B8" s="115" t="s">
        <v>369</v>
      </c>
      <c r="C8" s="86" t="s">
        <v>53</v>
      </c>
      <c r="D8" s="76" t="s">
        <v>42</v>
      </c>
      <c r="E8" s="1" t="s">
        <v>121</v>
      </c>
      <c r="F8" s="55" t="s">
        <v>504</v>
      </c>
      <c r="G8" s="38" t="s">
        <v>368</v>
      </c>
      <c r="H8" s="39" t="s">
        <v>38</v>
      </c>
      <c r="I8" s="46" t="s">
        <v>366</v>
      </c>
      <c r="J8" s="81" t="s">
        <v>367</v>
      </c>
      <c r="K8" s="47">
        <v>33000</v>
      </c>
      <c r="L8" s="39">
        <v>1</v>
      </c>
      <c r="M8" s="40"/>
      <c r="N8" s="40"/>
      <c r="O8" s="41">
        <f t="shared" si="1"/>
        <v>-0.3</v>
      </c>
      <c r="P8" s="42" t="s">
        <v>35</v>
      </c>
      <c r="Q8" s="42" t="s">
        <v>36</v>
      </c>
      <c r="R8" s="42" t="s">
        <v>37</v>
      </c>
      <c r="S8" s="42" t="s">
        <v>86</v>
      </c>
      <c r="T8" s="47">
        <f t="shared" si="2"/>
        <v>33000</v>
      </c>
      <c r="U8" s="47">
        <f t="shared" si="3"/>
        <v>33000</v>
      </c>
      <c r="V8" s="91"/>
      <c r="W8" s="43">
        <f t="shared" si="4"/>
        <v>0</v>
      </c>
      <c r="X8" s="96">
        <f t="shared" si="5"/>
        <v>0</v>
      </c>
      <c r="Y8" s="44">
        <f t="shared" si="6"/>
        <v>1</v>
      </c>
      <c r="Z8" s="44">
        <f t="shared" si="7"/>
        <v>1</v>
      </c>
      <c r="AA8" s="41">
        <v>0.7</v>
      </c>
      <c r="AB8" s="41">
        <v>0.7</v>
      </c>
      <c r="AC8" s="41">
        <v>-0.3</v>
      </c>
      <c r="AD8" s="57">
        <v>1603</v>
      </c>
    </row>
    <row r="9" spans="1:49" x14ac:dyDescent="0.25">
      <c r="A9" s="77" t="str">
        <f t="shared" si="0"/>
        <v>Дог. 1604/06-11 от 01/06/11-30/06/11; Ремигайло А.В.</v>
      </c>
      <c r="B9" s="115" t="s">
        <v>370</v>
      </c>
      <c r="C9" s="86" t="s">
        <v>54</v>
      </c>
      <c r="D9" s="76" t="s">
        <v>42</v>
      </c>
      <c r="E9" s="1" t="s">
        <v>121</v>
      </c>
      <c r="F9" s="55" t="s">
        <v>505</v>
      </c>
      <c r="G9" s="38" t="s">
        <v>371</v>
      </c>
      <c r="H9" s="39" t="s">
        <v>38</v>
      </c>
      <c r="I9" s="46" t="s">
        <v>372</v>
      </c>
      <c r="J9" s="81" t="s">
        <v>373</v>
      </c>
      <c r="K9" s="47">
        <v>10200</v>
      </c>
      <c r="L9" s="39">
        <v>1</v>
      </c>
      <c r="M9" s="40"/>
      <c r="N9" s="40"/>
      <c r="O9" s="41">
        <f t="shared" si="1"/>
        <v>-0.3</v>
      </c>
      <c r="P9" s="42" t="s">
        <v>35</v>
      </c>
      <c r="Q9" s="42" t="s">
        <v>36</v>
      </c>
      <c r="R9" s="42" t="s">
        <v>37</v>
      </c>
      <c r="S9" s="42" t="s">
        <v>86</v>
      </c>
      <c r="T9" s="47">
        <f t="shared" si="2"/>
        <v>10200</v>
      </c>
      <c r="U9" s="47">
        <f t="shared" si="3"/>
        <v>10200</v>
      </c>
      <c r="V9" s="91"/>
      <c r="W9" s="43">
        <f t="shared" si="4"/>
        <v>0</v>
      </c>
      <c r="X9" s="96">
        <f t="shared" si="5"/>
        <v>0</v>
      </c>
      <c r="Y9" s="44">
        <f t="shared" si="6"/>
        <v>1</v>
      </c>
      <c r="Z9" s="44">
        <f t="shared" si="7"/>
        <v>1</v>
      </c>
      <c r="AA9" s="41">
        <v>0.7</v>
      </c>
      <c r="AB9" s="41">
        <v>0.7</v>
      </c>
      <c r="AC9" s="41">
        <v>-0.3</v>
      </c>
      <c r="AD9" s="57">
        <v>1604</v>
      </c>
    </row>
    <row r="10" spans="1:49" x14ac:dyDescent="0.25">
      <c r="A10" s="77" t="str">
        <f t="shared" si="0"/>
        <v>Дог. 1605/06-11 от 12/04/11-30/06/11; Кузнецов Д.Л.</v>
      </c>
      <c r="B10" s="115" t="s">
        <v>370</v>
      </c>
      <c r="C10" s="86" t="s">
        <v>55</v>
      </c>
      <c r="D10" s="76" t="s">
        <v>42</v>
      </c>
      <c r="E10" s="1" t="s">
        <v>121</v>
      </c>
      <c r="F10" s="55" t="s">
        <v>506</v>
      </c>
      <c r="G10" s="38" t="s">
        <v>374</v>
      </c>
      <c r="H10" s="39" t="s">
        <v>38</v>
      </c>
      <c r="I10" s="46" t="s">
        <v>375</v>
      </c>
      <c r="J10" s="81" t="s">
        <v>373</v>
      </c>
      <c r="K10" s="47">
        <v>43900</v>
      </c>
      <c r="L10" s="39">
        <v>1</v>
      </c>
      <c r="M10" s="40"/>
      <c r="N10" s="40"/>
      <c r="O10" s="41">
        <f t="shared" si="1"/>
        <v>-0.3</v>
      </c>
      <c r="P10" s="42" t="s">
        <v>35</v>
      </c>
      <c r="Q10" s="42" t="s">
        <v>36</v>
      </c>
      <c r="R10" s="42" t="s">
        <v>37</v>
      </c>
      <c r="S10" s="42" t="s">
        <v>86</v>
      </c>
      <c r="T10" s="47">
        <f t="shared" si="2"/>
        <v>43900</v>
      </c>
      <c r="U10" s="47">
        <f t="shared" si="3"/>
        <v>43900</v>
      </c>
      <c r="V10" s="91"/>
      <c r="W10" s="43">
        <f t="shared" si="4"/>
        <v>0</v>
      </c>
      <c r="X10" s="96">
        <f t="shared" si="5"/>
        <v>0</v>
      </c>
      <c r="Y10" s="44">
        <f t="shared" si="6"/>
        <v>1</v>
      </c>
      <c r="Z10" s="44">
        <f t="shared" si="7"/>
        <v>1</v>
      </c>
      <c r="AA10" s="41">
        <v>0.7</v>
      </c>
      <c r="AB10" s="41">
        <v>0.7</v>
      </c>
      <c r="AC10" s="41">
        <v>-0.3</v>
      </c>
      <c r="AD10" s="57">
        <v>1605</v>
      </c>
    </row>
    <row r="11" spans="1:49" x14ac:dyDescent="0.25">
      <c r="A11" s="77" t="str">
        <f t="shared" si="0"/>
        <v>Дог. 1606/06-11 от 12/04/11-30/06/11; Корякина Ю.С.</v>
      </c>
      <c r="B11" s="115" t="s">
        <v>370</v>
      </c>
      <c r="C11" s="86" t="s">
        <v>56</v>
      </c>
      <c r="D11" s="76" t="s">
        <v>42</v>
      </c>
      <c r="E11" s="1" t="s">
        <v>121</v>
      </c>
      <c r="F11" s="55" t="s">
        <v>507</v>
      </c>
      <c r="G11" s="38" t="s">
        <v>376</v>
      </c>
      <c r="H11" s="39" t="s">
        <v>38</v>
      </c>
      <c r="I11" s="46" t="s">
        <v>375</v>
      </c>
      <c r="J11" s="81" t="s">
        <v>373</v>
      </c>
      <c r="K11" s="47">
        <v>36700</v>
      </c>
      <c r="L11" s="39">
        <v>1</v>
      </c>
      <c r="M11" s="40"/>
      <c r="N11" s="40"/>
      <c r="O11" s="41">
        <f t="shared" si="1"/>
        <v>-0.3</v>
      </c>
      <c r="P11" s="42" t="s">
        <v>35</v>
      </c>
      <c r="Q11" s="42" t="s">
        <v>36</v>
      </c>
      <c r="R11" s="42" t="s">
        <v>37</v>
      </c>
      <c r="S11" s="42" t="s">
        <v>86</v>
      </c>
      <c r="T11" s="47">
        <f t="shared" si="2"/>
        <v>36700</v>
      </c>
      <c r="U11" s="47">
        <f t="shared" si="3"/>
        <v>36700</v>
      </c>
      <c r="V11" s="91"/>
      <c r="W11" s="43">
        <f t="shared" si="4"/>
        <v>0</v>
      </c>
      <c r="X11" s="96">
        <f t="shared" si="5"/>
        <v>0</v>
      </c>
      <c r="Y11" s="44">
        <f t="shared" si="6"/>
        <v>1</v>
      </c>
      <c r="Z11" s="44">
        <f t="shared" si="7"/>
        <v>1</v>
      </c>
      <c r="AA11" s="41">
        <v>0.7</v>
      </c>
      <c r="AB11" s="41">
        <v>0.7</v>
      </c>
      <c r="AC11" s="41">
        <v>-0.3</v>
      </c>
      <c r="AD11" s="57">
        <v>1606</v>
      </c>
    </row>
    <row r="12" spans="1:49" x14ac:dyDescent="0.25">
      <c r="A12" s="77" t="str">
        <f t="shared" si="0"/>
        <v>Дог. 1607/06-11 от 12/04/11-30/06/11; Луконин С.А.</v>
      </c>
      <c r="B12" s="115" t="s">
        <v>370</v>
      </c>
      <c r="C12" s="86" t="s">
        <v>57</v>
      </c>
      <c r="D12" s="76" t="s">
        <v>42</v>
      </c>
      <c r="E12" s="1" t="s">
        <v>121</v>
      </c>
      <c r="F12" s="55" t="s">
        <v>508</v>
      </c>
      <c r="G12" s="38" t="s">
        <v>377</v>
      </c>
      <c r="H12" s="39" t="s">
        <v>38</v>
      </c>
      <c r="I12" s="46" t="s">
        <v>375</v>
      </c>
      <c r="J12" s="81" t="s">
        <v>373</v>
      </c>
      <c r="K12" s="47">
        <v>6800</v>
      </c>
      <c r="L12" s="39">
        <v>1</v>
      </c>
      <c r="M12" s="40"/>
      <c r="N12" s="40"/>
      <c r="O12" s="41">
        <f t="shared" si="1"/>
        <v>-0.3</v>
      </c>
      <c r="P12" s="42" t="s">
        <v>35</v>
      </c>
      <c r="Q12" s="42" t="s">
        <v>36</v>
      </c>
      <c r="R12" s="42" t="s">
        <v>37</v>
      </c>
      <c r="S12" s="42" t="s">
        <v>86</v>
      </c>
      <c r="T12" s="47">
        <f t="shared" si="2"/>
        <v>6800</v>
      </c>
      <c r="U12" s="47">
        <f t="shared" si="3"/>
        <v>6800</v>
      </c>
      <c r="V12" s="91"/>
      <c r="W12" s="43">
        <f t="shared" si="4"/>
        <v>0</v>
      </c>
      <c r="X12" s="96">
        <f t="shared" si="5"/>
        <v>0</v>
      </c>
      <c r="Y12" s="44">
        <f t="shared" si="6"/>
        <v>1</v>
      </c>
      <c r="Z12" s="44">
        <f t="shared" si="7"/>
        <v>1</v>
      </c>
      <c r="AA12" s="41">
        <v>0.7</v>
      </c>
      <c r="AB12" s="41">
        <v>0.7</v>
      </c>
      <c r="AC12" s="41">
        <v>-0.3</v>
      </c>
      <c r="AD12" s="57">
        <v>1607</v>
      </c>
    </row>
    <row r="13" spans="1:49" x14ac:dyDescent="0.25">
      <c r="A13" s="77" t="str">
        <f t="shared" si="0"/>
        <v>Дог. 1608/06-11 от 18/01/11-30/06/11; Белицкая И.Я.</v>
      </c>
      <c r="B13" s="115" t="s">
        <v>370</v>
      </c>
      <c r="C13" s="86" t="s">
        <v>58</v>
      </c>
      <c r="D13" s="76" t="s">
        <v>42</v>
      </c>
      <c r="E13" s="1" t="s">
        <v>121</v>
      </c>
      <c r="F13" s="55" t="s">
        <v>509</v>
      </c>
      <c r="G13" s="38" t="s">
        <v>378</v>
      </c>
      <c r="H13" s="39" t="s">
        <v>38</v>
      </c>
      <c r="I13" s="46" t="s">
        <v>379</v>
      </c>
      <c r="J13" s="81" t="s">
        <v>373</v>
      </c>
      <c r="K13" s="47">
        <v>86700</v>
      </c>
      <c r="L13" s="39">
        <v>1</v>
      </c>
      <c r="M13" s="40"/>
      <c r="N13" s="40"/>
      <c r="O13" s="41">
        <f t="shared" si="1"/>
        <v>-0.3</v>
      </c>
      <c r="P13" s="42" t="s">
        <v>35</v>
      </c>
      <c r="Q13" s="42" t="s">
        <v>36</v>
      </c>
      <c r="R13" s="42" t="s">
        <v>37</v>
      </c>
      <c r="S13" s="42" t="s">
        <v>86</v>
      </c>
      <c r="T13" s="47">
        <f t="shared" si="2"/>
        <v>86700</v>
      </c>
      <c r="U13" s="47">
        <f t="shared" si="3"/>
        <v>86700</v>
      </c>
      <c r="V13" s="91"/>
      <c r="W13" s="43">
        <f t="shared" si="4"/>
        <v>0</v>
      </c>
      <c r="X13" s="96">
        <f t="shared" si="5"/>
        <v>0</v>
      </c>
      <c r="Y13" s="44">
        <f t="shared" si="6"/>
        <v>1</v>
      </c>
      <c r="Z13" s="44">
        <f t="shared" si="7"/>
        <v>1</v>
      </c>
      <c r="AA13" s="41">
        <v>0.7</v>
      </c>
      <c r="AB13" s="41">
        <v>0.7</v>
      </c>
      <c r="AC13" s="41">
        <v>-0.3</v>
      </c>
      <c r="AD13" s="57">
        <v>1608</v>
      </c>
    </row>
    <row r="14" spans="1:49" x14ac:dyDescent="0.25">
      <c r="A14" s="77" t="str">
        <f t="shared" si="0"/>
        <v>Дог. 1609/06-11 от 20/01/11-15/06/11; Белицкая И.Я.</v>
      </c>
      <c r="B14" s="115" t="s">
        <v>370</v>
      </c>
      <c r="C14" s="86" t="s">
        <v>59</v>
      </c>
      <c r="D14" s="76" t="s">
        <v>42</v>
      </c>
      <c r="E14" s="1" t="s">
        <v>121</v>
      </c>
      <c r="F14" s="55" t="s">
        <v>510</v>
      </c>
      <c r="G14" s="38" t="s">
        <v>378</v>
      </c>
      <c r="H14" s="39" t="s">
        <v>38</v>
      </c>
      <c r="I14" s="46" t="s">
        <v>380</v>
      </c>
      <c r="J14" s="81" t="s">
        <v>381</v>
      </c>
      <c r="K14" s="47">
        <v>32367</v>
      </c>
      <c r="L14" s="39">
        <v>1</v>
      </c>
      <c r="M14" s="40"/>
      <c r="N14" s="40"/>
      <c r="O14" s="41">
        <f t="shared" si="1"/>
        <v>-0.3</v>
      </c>
      <c r="P14" s="42" t="s">
        <v>35</v>
      </c>
      <c r="Q14" s="42" t="s">
        <v>36</v>
      </c>
      <c r="R14" s="42" t="s">
        <v>37</v>
      </c>
      <c r="S14" s="42" t="s">
        <v>86</v>
      </c>
      <c r="T14" s="47">
        <f t="shared" si="2"/>
        <v>32367</v>
      </c>
      <c r="U14" s="47">
        <f t="shared" si="3"/>
        <v>32367</v>
      </c>
      <c r="V14" s="91"/>
      <c r="W14" s="43">
        <f t="shared" si="4"/>
        <v>0</v>
      </c>
      <c r="X14" s="96">
        <f t="shared" si="5"/>
        <v>0</v>
      </c>
      <c r="Y14" s="44">
        <f t="shared" si="6"/>
        <v>1</v>
      </c>
      <c r="Z14" s="44">
        <f t="shared" si="7"/>
        <v>1</v>
      </c>
      <c r="AA14" s="41">
        <v>0.7</v>
      </c>
      <c r="AB14" s="41">
        <v>0.7</v>
      </c>
      <c r="AC14" s="41">
        <v>-0.3</v>
      </c>
      <c r="AD14" s="57">
        <v>1609</v>
      </c>
    </row>
    <row r="15" spans="1:49" ht="34.5" x14ac:dyDescent="0.25">
      <c r="A15" s="77" t="str">
        <f t="shared" si="0"/>
        <v>Дог. 1610/06-11 от 11/04/11-15/06/11; Бурдюкова Е.В.</v>
      </c>
      <c r="B15" s="115" t="s">
        <v>370</v>
      </c>
      <c r="C15" s="86" t="s">
        <v>60</v>
      </c>
      <c r="D15" s="76" t="s">
        <v>42</v>
      </c>
      <c r="E15" s="1" t="s">
        <v>121</v>
      </c>
      <c r="F15" s="55" t="s">
        <v>511</v>
      </c>
      <c r="G15" s="38" t="s">
        <v>382</v>
      </c>
      <c r="H15" s="39" t="s">
        <v>38</v>
      </c>
      <c r="I15" s="46" t="s">
        <v>383</v>
      </c>
      <c r="J15" s="81" t="s">
        <v>384</v>
      </c>
      <c r="K15" s="47">
        <v>63000</v>
      </c>
      <c r="L15" s="39">
        <v>1</v>
      </c>
      <c r="M15" s="40"/>
      <c r="N15" s="40"/>
      <c r="O15" s="41">
        <f t="shared" si="1"/>
        <v>-0.3</v>
      </c>
      <c r="P15" s="42" t="s">
        <v>35</v>
      </c>
      <c r="Q15" s="42" t="s">
        <v>36</v>
      </c>
      <c r="R15" s="42" t="s">
        <v>37</v>
      </c>
      <c r="S15" s="42" t="s">
        <v>86</v>
      </c>
      <c r="T15" s="47">
        <f t="shared" si="2"/>
        <v>63000</v>
      </c>
      <c r="U15" s="47">
        <f t="shared" si="3"/>
        <v>63000</v>
      </c>
      <c r="V15" s="91"/>
      <c r="W15" s="43">
        <f t="shared" si="4"/>
        <v>0</v>
      </c>
      <c r="X15" s="96">
        <f t="shared" si="5"/>
        <v>0</v>
      </c>
      <c r="Y15" s="44">
        <f t="shared" si="6"/>
        <v>1</v>
      </c>
      <c r="Z15" s="44">
        <f t="shared" si="7"/>
        <v>1</v>
      </c>
      <c r="AA15" s="41">
        <v>0.7</v>
      </c>
      <c r="AB15" s="41">
        <v>0.7</v>
      </c>
      <c r="AC15" s="41">
        <v>-0.3</v>
      </c>
      <c r="AD15" s="57">
        <v>1610</v>
      </c>
    </row>
    <row r="16" spans="1:49" x14ac:dyDescent="0.25">
      <c r="A16" s="77" t="str">
        <f t="shared" si="0"/>
        <v>Дог. 1611/06-11 от 18/01/11-15/06/11; Кузнецов Д.Л.</v>
      </c>
      <c r="B16" s="115" t="s">
        <v>370</v>
      </c>
      <c r="C16" s="86" t="s">
        <v>61</v>
      </c>
      <c r="D16" s="76" t="s">
        <v>42</v>
      </c>
      <c r="E16" s="1" t="s">
        <v>121</v>
      </c>
      <c r="F16" s="55" t="s">
        <v>512</v>
      </c>
      <c r="G16" s="38" t="s">
        <v>374</v>
      </c>
      <c r="H16" s="39" t="s">
        <v>38</v>
      </c>
      <c r="I16" s="46" t="s">
        <v>385</v>
      </c>
      <c r="J16" s="81" t="s">
        <v>373</v>
      </c>
      <c r="K16" s="47">
        <v>62900</v>
      </c>
      <c r="L16" s="39">
        <v>1</v>
      </c>
      <c r="M16" s="40"/>
      <c r="N16" s="40"/>
      <c r="O16" s="41">
        <f t="shared" si="1"/>
        <v>-0.3</v>
      </c>
      <c r="P16" s="42" t="s">
        <v>35</v>
      </c>
      <c r="Q16" s="42" t="s">
        <v>36</v>
      </c>
      <c r="R16" s="42" t="s">
        <v>37</v>
      </c>
      <c r="S16" s="42" t="s">
        <v>86</v>
      </c>
      <c r="T16" s="47">
        <f t="shared" si="2"/>
        <v>62900</v>
      </c>
      <c r="U16" s="47">
        <f t="shared" si="3"/>
        <v>62900</v>
      </c>
      <c r="V16" s="91"/>
      <c r="W16" s="43">
        <f t="shared" si="4"/>
        <v>0</v>
      </c>
      <c r="X16" s="96">
        <f t="shared" si="5"/>
        <v>0</v>
      </c>
      <c r="Y16" s="44">
        <f t="shared" si="6"/>
        <v>1</v>
      </c>
      <c r="Z16" s="44">
        <f t="shared" si="7"/>
        <v>1</v>
      </c>
      <c r="AA16" s="41">
        <v>0.7</v>
      </c>
      <c r="AB16" s="41">
        <v>0.7</v>
      </c>
      <c r="AC16" s="41">
        <v>-0.3</v>
      </c>
      <c r="AD16" s="57">
        <v>1611</v>
      </c>
    </row>
    <row r="17" spans="1:30" x14ac:dyDescent="0.25">
      <c r="A17" s="77" t="str">
        <f t="shared" si="0"/>
        <v>Дог. 1612/06-11 от 01/06/11-20/06/11; Шафиуллин Н.Ф.</v>
      </c>
      <c r="B17" s="115" t="s">
        <v>364</v>
      </c>
      <c r="C17" s="86" t="s">
        <v>62</v>
      </c>
      <c r="D17" s="76" t="s">
        <v>42</v>
      </c>
      <c r="E17" s="1" t="s">
        <v>121</v>
      </c>
      <c r="F17" s="55" t="s">
        <v>513</v>
      </c>
      <c r="G17" s="38" t="s">
        <v>388</v>
      </c>
      <c r="H17" s="39" t="s">
        <v>38</v>
      </c>
      <c r="I17" s="46" t="s">
        <v>389</v>
      </c>
      <c r="J17" s="81" t="s">
        <v>390</v>
      </c>
      <c r="K17" s="47">
        <v>92000</v>
      </c>
      <c r="L17" s="39">
        <v>1</v>
      </c>
      <c r="M17" s="40"/>
      <c r="N17" s="40"/>
      <c r="O17" s="41">
        <f t="shared" si="1"/>
        <v>-0.3</v>
      </c>
      <c r="P17" s="42" t="s">
        <v>35</v>
      </c>
      <c r="Q17" s="42" t="s">
        <v>36</v>
      </c>
      <c r="R17" s="42" t="s">
        <v>37</v>
      </c>
      <c r="S17" s="42" t="s">
        <v>86</v>
      </c>
      <c r="T17" s="47">
        <f t="shared" si="2"/>
        <v>92000</v>
      </c>
      <c r="U17" s="47">
        <f t="shared" si="3"/>
        <v>92000</v>
      </c>
      <c r="V17" s="91"/>
      <c r="W17" s="43">
        <f t="shared" si="4"/>
        <v>0</v>
      </c>
      <c r="X17" s="96">
        <f t="shared" si="5"/>
        <v>0</v>
      </c>
      <c r="Y17" s="44">
        <f t="shared" si="6"/>
        <v>1</v>
      </c>
      <c r="Z17" s="44">
        <f t="shared" si="7"/>
        <v>1</v>
      </c>
      <c r="AA17" s="41">
        <v>0.7</v>
      </c>
      <c r="AB17" s="41">
        <v>0.7</v>
      </c>
      <c r="AC17" s="41">
        <v>-0.3</v>
      </c>
      <c r="AD17" s="57">
        <v>1612</v>
      </c>
    </row>
    <row r="18" spans="1:30" x14ac:dyDescent="0.25">
      <c r="A18" s="77" t="str">
        <f t="shared" si="0"/>
        <v>Дог. 1613/06-11 от 01/06/11-30/06/11; Моляренко О.А.</v>
      </c>
      <c r="B18" s="116" t="s">
        <v>391</v>
      </c>
      <c r="C18" s="86" t="s">
        <v>63</v>
      </c>
      <c r="D18" s="76" t="s">
        <v>42</v>
      </c>
      <c r="E18" s="1" t="s">
        <v>43</v>
      </c>
      <c r="F18" s="55" t="s">
        <v>514</v>
      </c>
      <c r="G18" s="117" t="s">
        <v>258</v>
      </c>
      <c r="H18" s="39" t="s">
        <v>38</v>
      </c>
      <c r="I18" s="46" t="s">
        <v>372</v>
      </c>
      <c r="J18" s="81" t="s">
        <v>396</v>
      </c>
      <c r="K18" s="47">
        <v>12500</v>
      </c>
      <c r="L18" s="39">
        <v>1</v>
      </c>
      <c r="M18" s="40"/>
      <c r="N18" s="40"/>
      <c r="O18" s="41">
        <f t="shared" si="1"/>
        <v>-0.3</v>
      </c>
      <c r="P18" s="42" t="s">
        <v>35</v>
      </c>
      <c r="Q18" s="42" t="s">
        <v>36</v>
      </c>
      <c r="R18" s="42" t="s">
        <v>37</v>
      </c>
      <c r="S18" s="42" t="s">
        <v>86</v>
      </c>
      <c r="T18" s="47">
        <f t="shared" si="2"/>
        <v>12500</v>
      </c>
      <c r="U18" s="47">
        <f t="shared" si="3"/>
        <v>12500</v>
      </c>
      <c r="V18" s="91"/>
      <c r="W18" s="43">
        <f t="shared" si="4"/>
        <v>0</v>
      </c>
      <c r="X18" s="96">
        <f t="shared" si="5"/>
        <v>0</v>
      </c>
      <c r="Y18" s="44">
        <f t="shared" si="6"/>
        <v>1</v>
      </c>
      <c r="Z18" s="44">
        <f t="shared" si="7"/>
        <v>1</v>
      </c>
      <c r="AA18" s="41">
        <v>0.7</v>
      </c>
      <c r="AB18" s="41">
        <v>0.7</v>
      </c>
      <c r="AC18" s="41">
        <v>-0.3</v>
      </c>
      <c r="AD18" s="57">
        <v>1613</v>
      </c>
    </row>
    <row r="19" spans="1:30" x14ac:dyDescent="0.25">
      <c r="A19" s="77" t="str">
        <f t="shared" si="0"/>
        <v>Дог. 1614/06-11 от 01/06/11-30/06/11; Казьбан Д.И.</v>
      </c>
      <c r="B19" s="116" t="s">
        <v>391</v>
      </c>
      <c r="C19" s="86" t="s">
        <v>64</v>
      </c>
      <c r="D19" s="76" t="s">
        <v>42</v>
      </c>
      <c r="E19" s="1" t="s">
        <v>43</v>
      </c>
      <c r="F19" s="55" t="s">
        <v>515</v>
      </c>
      <c r="G19" s="117" t="s">
        <v>140</v>
      </c>
      <c r="H19" s="39" t="s">
        <v>38</v>
      </c>
      <c r="I19" s="46" t="s">
        <v>372</v>
      </c>
      <c r="J19" s="81" t="s">
        <v>396</v>
      </c>
      <c r="K19" s="47">
        <v>45000</v>
      </c>
      <c r="L19" s="39">
        <v>1</v>
      </c>
      <c r="M19" s="40"/>
      <c r="N19" s="40"/>
      <c r="O19" s="41">
        <f t="shared" si="1"/>
        <v>-0.3</v>
      </c>
      <c r="P19" s="42" t="s">
        <v>35</v>
      </c>
      <c r="Q19" s="42" t="s">
        <v>36</v>
      </c>
      <c r="R19" s="42" t="s">
        <v>37</v>
      </c>
      <c r="S19" s="42" t="s">
        <v>86</v>
      </c>
      <c r="T19" s="47">
        <f t="shared" si="2"/>
        <v>45000</v>
      </c>
      <c r="U19" s="47">
        <f t="shared" si="3"/>
        <v>45000</v>
      </c>
      <c r="V19" s="91"/>
      <c r="W19" s="43">
        <f t="shared" si="4"/>
        <v>0</v>
      </c>
      <c r="X19" s="96">
        <f t="shared" si="5"/>
        <v>0</v>
      </c>
      <c r="Y19" s="44">
        <f t="shared" si="6"/>
        <v>1</v>
      </c>
      <c r="Z19" s="44">
        <f t="shared" si="7"/>
        <v>1</v>
      </c>
      <c r="AA19" s="41">
        <v>0.7</v>
      </c>
      <c r="AB19" s="41">
        <v>0.7</v>
      </c>
      <c r="AC19" s="41">
        <v>-0.3</v>
      </c>
      <c r="AD19" s="57">
        <v>1614</v>
      </c>
    </row>
    <row r="20" spans="1:30" x14ac:dyDescent="0.25">
      <c r="A20" s="77" t="str">
        <f t="shared" si="0"/>
        <v>Дог. 1615/06-11 от 01/06/11-30/06/11; Комарова Н.Н.</v>
      </c>
      <c r="B20" s="116" t="s">
        <v>391</v>
      </c>
      <c r="C20" s="86" t="s">
        <v>65</v>
      </c>
      <c r="D20" s="76" t="s">
        <v>42</v>
      </c>
      <c r="E20" s="1" t="s">
        <v>43</v>
      </c>
      <c r="F20" s="55" t="s">
        <v>516</v>
      </c>
      <c r="G20" s="117" t="s">
        <v>108</v>
      </c>
      <c r="H20" s="39" t="s">
        <v>38</v>
      </c>
      <c r="I20" s="46" t="s">
        <v>372</v>
      </c>
      <c r="J20" s="81" t="s">
        <v>396</v>
      </c>
      <c r="K20" s="47">
        <v>40000</v>
      </c>
      <c r="L20" s="39">
        <v>1</v>
      </c>
      <c r="M20" s="40"/>
      <c r="N20" s="40"/>
      <c r="O20" s="41">
        <f t="shared" si="1"/>
        <v>-0.3</v>
      </c>
      <c r="P20" s="42" t="s">
        <v>35</v>
      </c>
      <c r="Q20" s="42" t="s">
        <v>36</v>
      </c>
      <c r="R20" s="42" t="s">
        <v>37</v>
      </c>
      <c r="S20" s="42" t="s">
        <v>86</v>
      </c>
      <c r="T20" s="47">
        <f t="shared" si="2"/>
        <v>40000</v>
      </c>
      <c r="U20" s="47">
        <f t="shared" si="3"/>
        <v>40000</v>
      </c>
      <c r="V20" s="91"/>
      <c r="W20" s="43">
        <f t="shared" si="4"/>
        <v>0</v>
      </c>
      <c r="X20" s="96">
        <f t="shared" si="5"/>
        <v>0</v>
      </c>
      <c r="Y20" s="44">
        <f t="shared" si="6"/>
        <v>1</v>
      </c>
      <c r="Z20" s="44">
        <f t="shared" si="7"/>
        <v>1</v>
      </c>
      <c r="AA20" s="41">
        <v>0.7</v>
      </c>
      <c r="AB20" s="41">
        <v>0.7</v>
      </c>
      <c r="AC20" s="41">
        <v>-0.3</v>
      </c>
      <c r="AD20" s="57">
        <v>1615</v>
      </c>
    </row>
    <row r="21" spans="1:30" x14ac:dyDescent="0.25">
      <c r="A21" s="77" t="str">
        <f t="shared" si="0"/>
        <v>Дог. 1616/06-11 от 01/06/11-30/06/11; Хлевнюк Д.О.</v>
      </c>
      <c r="B21" s="116" t="s">
        <v>391</v>
      </c>
      <c r="C21" s="86" t="s">
        <v>66</v>
      </c>
      <c r="D21" s="76" t="s">
        <v>42</v>
      </c>
      <c r="E21" s="1" t="s">
        <v>43</v>
      </c>
      <c r="F21" s="55" t="s">
        <v>517</v>
      </c>
      <c r="G21" s="117" t="s">
        <v>138</v>
      </c>
      <c r="H21" s="39" t="s">
        <v>38</v>
      </c>
      <c r="I21" s="46" t="s">
        <v>372</v>
      </c>
      <c r="J21" s="81" t="s">
        <v>396</v>
      </c>
      <c r="K21" s="47">
        <v>25000</v>
      </c>
      <c r="L21" s="39">
        <v>1</v>
      </c>
      <c r="M21" s="40"/>
      <c r="N21" s="40"/>
      <c r="O21" s="41">
        <f t="shared" si="1"/>
        <v>-0.3</v>
      </c>
      <c r="P21" s="42" t="s">
        <v>35</v>
      </c>
      <c r="Q21" s="42" t="s">
        <v>36</v>
      </c>
      <c r="R21" s="42" t="s">
        <v>37</v>
      </c>
      <c r="S21" s="42" t="s">
        <v>86</v>
      </c>
      <c r="T21" s="47">
        <f t="shared" si="2"/>
        <v>25000</v>
      </c>
      <c r="U21" s="47">
        <f t="shared" si="3"/>
        <v>25000</v>
      </c>
      <c r="V21" s="91"/>
      <c r="W21" s="43">
        <f t="shared" si="4"/>
        <v>0</v>
      </c>
      <c r="X21" s="96">
        <f t="shared" si="5"/>
        <v>0</v>
      </c>
      <c r="Y21" s="44">
        <f t="shared" si="6"/>
        <v>1</v>
      </c>
      <c r="Z21" s="44">
        <f t="shared" si="7"/>
        <v>1</v>
      </c>
      <c r="AA21" s="41">
        <v>0.7</v>
      </c>
      <c r="AB21" s="41">
        <v>0.7</v>
      </c>
      <c r="AC21" s="41">
        <v>-0.3</v>
      </c>
      <c r="AD21" s="57">
        <v>1616</v>
      </c>
    </row>
    <row r="22" spans="1:30" x14ac:dyDescent="0.25">
      <c r="A22" s="77" t="str">
        <f t="shared" si="0"/>
        <v>Дог. 1617/06-11 от 01/06/11-30/06/11; Наими М. Ю.</v>
      </c>
      <c r="B22" s="116" t="s">
        <v>391</v>
      </c>
      <c r="C22" s="86" t="s">
        <v>67</v>
      </c>
      <c r="D22" s="76" t="s">
        <v>42</v>
      </c>
      <c r="E22" s="1" t="s">
        <v>43</v>
      </c>
      <c r="F22" s="55" t="s">
        <v>518</v>
      </c>
      <c r="G22" s="117" t="s">
        <v>392</v>
      </c>
      <c r="H22" s="39" t="s">
        <v>38</v>
      </c>
      <c r="I22" s="46" t="s">
        <v>372</v>
      </c>
      <c r="J22" s="81" t="s">
        <v>396</v>
      </c>
      <c r="K22" s="47">
        <v>38000</v>
      </c>
      <c r="L22" s="39">
        <v>1</v>
      </c>
      <c r="M22" s="40"/>
      <c r="N22" s="40"/>
      <c r="O22" s="41">
        <f t="shared" si="1"/>
        <v>-0.3</v>
      </c>
      <c r="P22" s="42" t="s">
        <v>35</v>
      </c>
      <c r="Q22" s="42" t="s">
        <v>36</v>
      </c>
      <c r="R22" s="42" t="s">
        <v>37</v>
      </c>
      <c r="S22" s="42" t="s">
        <v>86</v>
      </c>
      <c r="T22" s="47">
        <f t="shared" si="2"/>
        <v>38000</v>
      </c>
      <c r="U22" s="47">
        <f t="shared" si="3"/>
        <v>38000</v>
      </c>
      <c r="V22" s="91"/>
      <c r="W22" s="43">
        <f t="shared" si="4"/>
        <v>0</v>
      </c>
      <c r="X22" s="96">
        <f t="shared" si="5"/>
        <v>0</v>
      </c>
      <c r="Y22" s="44">
        <f t="shared" si="6"/>
        <v>1</v>
      </c>
      <c r="Z22" s="44">
        <f t="shared" si="7"/>
        <v>1</v>
      </c>
      <c r="AA22" s="41">
        <v>0.7</v>
      </c>
      <c r="AB22" s="41">
        <v>0.7</v>
      </c>
      <c r="AC22" s="41">
        <v>-0.3</v>
      </c>
      <c r="AD22" s="57">
        <v>1617</v>
      </c>
    </row>
    <row r="23" spans="1:30" x14ac:dyDescent="0.25">
      <c r="A23" s="77" t="str">
        <f t="shared" si="0"/>
        <v>Дог. 1618/06-11 от 01/06/11-30/06/11; Валиева Д.М.</v>
      </c>
      <c r="B23" s="116" t="s">
        <v>391</v>
      </c>
      <c r="C23" s="86" t="s">
        <v>68</v>
      </c>
      <c r="D23" s="76" t="s">
        <v>42</v>
      </c>
      <c r="E23" s="1" t="s">
        <v>43</v>
      </c>
      <c r="F23" s="55" t="s">
        <v>519</v>
      </c>
      <c r="G23" s="117" t="s">
        <v>393</v>
      </c>
      <c r="H23" s="39" t="s">
        <v>38</v>
      </c>
      <c r="I23" s="46" t="s">
        <v>372</v>
      </c>
      <c r="J23" s="81" t="s">
        <v>396</v>
      </c>
      <c r="K23" s="47">
        <v>12500</v>
      </c>
      <c r="L23" s="39">
        <v>1</v>
      </c>
      <c r="M23" s="40"/>
      <c r="N23" s="40"/>
      <c r="O23" s="41">
        <f t="shared" si="1"/>
        <v>-0.3</v>
      </c>
      <c r="P23" s="42" t="s">
        <v>35</v>
      </c>
      <c r="Q23" s="42" t="s">
        <v>36</v>
      </c>
      <c r="R23" s="42" t="s">
        <v>37</v>
      </c>
      <c r="S23" s="42" t="s">
        <v>86</v>
      </c>
      <c r="T23" s="47">
        <f t="shared" si="2"/>
        <v>12500</v>
      </c>
      <c r="U23" s="47">
        <f t="shared" si="3"/>
        <v>12500</v>
      </c>
      <c r="V23" s="91"/>
      <c r="W23" s="43">
        <f t="shared" si="4"/>
        <v>0</v>
      </c>
      <c r="X23" s="96">
        <f t="shared" si="5"/>
        <v>0</v>
      </c>
      <c r="Y23" s="44">
        <f t="shared" si="6"/>
        <v>1</v>
      </c>
      <c r="Z23" s="44">
        <f t="shared" si="7"/>
        <v>1</v>
      </c>
      <c r="AA23" s="41">
        <v>0.7</v>
      </c>
      <c r="AB23" s="41">
        <v>0.7</v>
      </c>
      <c r="AC23" s="41">
        <v>-0.3</v>
      </c>
      <c r="AD23" s="57">
        <v>1618</v>
      </c>
    </row>
    <row r="24" spans="1:30" x14ac:dyDescent="0.25">
      <c r="A24" s="77" t="str">
        <f t="shared" si="0"/>
        <v>Дог. 1619/06-11 от 01/06/11-30/06/11; Котенко Г.А.</v>
      </c>
      <c r="B24" s="116" t="s">
        <v>391</v>
      </c>
      <c r="C24" s="86" t="s">
        <v>69</v>
      </c>
      <c r="D24" s="76" t="s">
        <v>42</v>
      </c>
      <c r="E24" s="1" t="s">
        <v>43</v>
      </c>
      <c r="F24" s="55" t="s">
        <v>520</v>
      </c>
      <c r="G24" s="117" t="s">
        <v>103</v>
      </c>
      <c r="H24" s="39" t="s">
        <v>38</v>
      </c>
      <c r="I24" s="46" t="s">
        <v>372</v>
      </c>
      <c r="J24" s="81" t="s">
        <v>396</v>
      </c>
      <c r="K24" s="47">
        <v>15000</v>
      </c>
      <c r="L24" s="39">
        <v>1</v>
      </c>
      <c r="M24" s="40"/>
      <c r="N24" s="40"/>
      <c r="O24" s="41">
        <f t="shared" si="1"/>
        <v>-0.3</v>
      </c>
      <c r="P24" s="42" t="s">
        <v>35</v>
      </c>
      <c r="Q24" s="42" t="s">
        <v>36</v>
      </c>
      <c r="R24" s="42" t="s">
        <v>37</v>
      </c>
      <c r="S24" s="42" t="s">
        <v>86</v>
      </c>
      <c r="T24" s="47">
        <f t="shared" si="2"/>
        <v>15000</v>
      </c>
      <c r="U24" s="47">
        <f t="shared" si="3"/>
        <v>15000</v>
      </c>
      <c r="V24" s="91"/>
      <c r="W24" s="43">
        <f t="shared" si="4"/>
        <v>0</v>
      </c>
      <c r="X24" s="96">
        <f t="shared" si="5"/>
        <v>0</v>
      </c>
      <c r="Y24" s="44">
        <f t="shared" si="6"/>
        <v>1</v>
      </c>
      <c r="Z24" s="44">
        <f t="shared" si="7"/>
        <v>1</v>
      </c>
      <c r="AA24" s="41">
        <v>0.7</v>
      </c>
      <c r="AB24" s="41">
        <v>0.7</v>
      </c>
      <c r="AC24" s="41">
        <v>-0.3</v>
      </c>
      <c r="AD24" s="57">
        <v>1619</v>
      </c>
    </row>
    <row r="25" spans="1:30" x14ac:dyDescent="0.25">
      <c r="A25" s="77" t="str">
        <f t="shared" si="0"/>
        <v>Дог. 1620/06-11 от 01/06/11-30/06/11; Мокроусова А.К.</v>
      </c>
      <c r="B25" s="116" t="s">
        <v>391</v>
      </c>
      <c r="C25" s="86" t="s">
        <v>70</v>
      </c>
      <c r="D25" s="76" t="s">
        <v>42</v>
      </c>
      <c r="E25" s="1" t="s">
        <v>43</v>
      </c>
      <c r="F25" s="55" t="s">
        <v>521</v>
      </c>
      <c r="G25" s="117" t="s">
        <v>139</v>
      </c>
      <c r="H25" s="39" t="s">
        <v>38</v>
      </c>
      <c r="I25" s="46" t="s">
        <v>372</v>
      </c>
      <c r="J25" s="81" t="s">
        <v>396</v>
      </c>
      <c r="K25" s="47">
        <v>25000</v>
      </c>
      <c r="L25" s="39">
        <v>1</v>
      </c>
      <c r="M25" s="40"/>
      <c r="N25" s="40"/>
      <c r="O25" s="41">
        <f t="shared" si="1"/>
        <v>-0.3</v>
      </c>
      <c r="P25" s="42" t="s">
        <v>35</v>
      </c>
      <c r="Q25" s="42" t="s">
        <v>36</v>
      </c>
      <c r="R25" s="42" t="s">
        <v>37</v>
      </c>
      <c r="S25" s="42" t="s">
        <v>86</v>
      </c>
      <c r="T25" s="47">
        <f t="shared" si="2"/>
        <v>25000</v>
      </c>
      <c r="U25" s="47">
        <f t="shared" si="3"/>
        <v>25000</v>
      </c>
      <c r="V25" s="91"/>
      <c r="W25" s="43">
        <f t="shared" si="4"/>
        <v>0</v>
      </c>
      <c r="X25" s="96">
        <f t="shared" si="5"/>
        <v>0</v>
      </c>
      <c r="Y25" s="44">
        <f t="shared" si="6"/>
        <v>1</v>
      </c>
      <c r="Z25" s="44">
        <f t="shared" si="7"/>
        <v>1</v>
      </c>
      <c r="AA25" s="41">
        <v>0.7</v>
      </c>
      <c r="AB25" s="41">
        <v>0.7</v>
      </c>
      <c r="AC25" s="41">
        <v>-0.3</v>
      </c>
      <c r="AD25" s="57">
        <v>1620</v>
      </c>
    </row>
    <row r="26" spans="1:30" x14ac:dyDescent="0.25">
      <c r="A26" s="77" t="str">
        <f t="shared" si="0"/>
        <v>Дог. 1621/06-11 от 01/06/11-30/06/11; Ткачева К.А.</v>
      </c>
      <c r="B26" s="116" t="s">
        <v>391</v>
      </c>
      <c r="C26" s="86" t="s">
        <v>71</v>
      </c>
      <c r="D26" s="76" t="s">
        <v>42</v>
      </c>
      <c r="E26" s="1" t="s">
        <v>43</v>
      </c>
      <c r="F26" s="55" t="s">
        <v>522</v>
      </c>
      <c r="G26" s="117" t="s">
        <v>109</v>
      </c>
      <c r="H26" s="39" t="s">
        <v>38</v>
      </c>
      <c r="I26" s="46" t="s">
        <v>372</v>
      </c>
      <c r="J26" s="81" t="s">
        <v>396</v>
      </c>
      <c r="K26" s="47">
        <v>25000</v>
      </c>
      <c r="L26" s="39">
        <v>1</v>
      </c>
      <c r="M26" s="40"/>
      <c r="N26" s="40"/>
      <c r="O26" s="41">
        <f t="shared" si="1"/>
        <v>-0.3</v>
      </c>
      <c r="P26" s="42" t="s">
        <v>35</v>
      </c>
      <c r="Q26" s="42" t="s">
        <v>36</v>
      </c>
      <c r="R26" s="42" t="s">
        <v>37</v>
      </c>
      <c r="S26" s="42" t="s">
        <v>86</v>
      </c>
      <c r="T26" s="47">
        <f t="shared" si="2"/>
        <v>25000</v>
      </c>
      <c r="U26" s="47">
        <f t="shared" si="3"/>
        <v>25000</v>
      </c>
      <c r="V26" s="91"/>
      <c r="W26" s="43">
        <f t="shared" si="4"/>
        <v>0</v>
      </c>
      <c r="X26" s="96">
        <f t="shared" si="5"/>
        <v>0</v>
      </c>
      <c r="Y26" s="44">
        <f t="shared" si="6"/>
        <v>1</v>
      </c>
      <c r="Z26" s="44">
        <f t="shared" si="7"/>
        <v>1</v>
      </c>
      <c r="AA26" s="41">
        <v>0.7</v>
      </c>
      <c r="AB26" s="41">
        <v>0.7</v>
      </c>
      <c r="AC26" s="41">
        <v>-0.3</v>
      </c>
      <c r="AD26" s="57">
        <v>1621</v>
      </c>
    </row>
    <row r="27" spans="1:30" x14ac:dyDescent="0.25">
      <c r="A27" s="77" t="str">
        <f t="shared" si="0"/>
        <v>Дог. 1622/06-11 от 01/06/11-30/06/11; Грузинцева В.А.</v>
      </c>
      <c r="B27" s="116" t="s">
        <v>391</v>
      </c>
      <c r="C27" s="86" t="s">
        <v>72</v>
      </c>
      <c r="D27" s="76" t="s">
        <v>42</v>
      </c>
      <c r="E27" s="1" t="s">
        <v>43</v>
      </c>
      <c r="F27" s="55" t="s">
        <v>523</v>
      </c>
      <c r="G27" s="117" t="s">
        <v>107</v>
      </c>
      <c r="H27" s="39" t="s">
        <v>38</v>
      </c>
      <c r="I27" s="46" t="s">
        <v>372</v>
      </c>
      <c r="J27" s="81" t="s">
        <v>396</v>
      </c>
      <c r="K27" s="47">
        <v>40000</v>
      </c>
      <c r="L27" s="39">
        <v>1</v>
      </c>
      <c r="M27" s="40"/>
      <c r="N27" s="40"/>
      <c r="O27" s="41">
        <f t="shared" si="1"/>
        <v>-0.3</v>
      </c>
      <c r="P27" s="42" t="s">
        <v>35</v>
      </c>
      <c r="Q27" s="42" t="s">
        <v>36</v>
      </c>
      <c r="R27" s="42" t="s">
        <v>37</v>
      </c>
      <c r="S27" s="42" t="s">
        <v>86</v>
      </c>
      <c r="T27" s="47">
        <f t="shared" si="2"/>
        <v>40000</v>
      </c>
      <c r="U27" s="47">
        <f t="shared" si="3"/>
        <v>40000</v>
      </c>
      <c r="V27" s="91"/>
      <c r="W27" s="43">
        <f t="shared" si="4"/>
        <v>0</v>
      </c>
      <c r="X27" s="96">
        <f t="shared" si="5"/>
        <v>0</v>
      </c>
      <c r="Y27" s="44">
        <f t="shared" si="6"/>
        <v>1</v>
      </c>
      <c r="Z27" s="44">
        <f t="shared" si="7"/>
        <v>1</v>
      </c>
      <c r="AA27" s="41">
        <v>0.7</v>
      </c>
      <c r="AB27" s="41">
        <v>0.7</v>
      </c>
      <c r="AC27" s="41">
        <v>-0.3</v>
      </c>
      <c r="AD27" s="57">
        <v>1622</v>
      </c>
    </row>
    <row r="28" spans="1:30" x14ac:dyDescent="0.25">
      <c r="A28" s="77" t="str">
        <f t="shared" si="0"/>
        <v>Дог. 1623/06-11 от 01/06/11-30/06/11; Приходько Е.И.</v>
      </c>
      <c r="B28" s="116" t="s">
        <v>391</v>
      </c>
      <c r="C28" s="86" t="s">
        <v>73</v>
      </c>
      <c r="D28" s="76" t="s">
        <v>42</v>
      </c>
      <c r="E28" s="1" t="s">
        <v>43</v>
      </c>
      <c r="F28" s="55" t="s">
        <v>524</v>
      </c>
      <c r="G28" s="117" t="s">
        <v>257</v>
      </c>
      <c r="H28" s="39" t="s">
        <v>38</v>
      </c>
      <c r="I28" s="46" t="s">
        <v>372</v>
      </c>
      <c r="J28" s="81" t="s">
        <v>396</v>
      </c>
      <c r="K28" s="47">
        <v>12500</v>
      </c>
      <c r="L28" s="39">
        <v>1</v>
      </c>
      <c r="M28" s="40"/>
      <c r="N28" s="40"/>
      <c r="O28" s="41">
        <f t="shared" si="1"/>
        <v>-0.3</v>
      </c>
      <c r="P28" s="42" t="s">
        <v>35</v>
      </c>
      <c r="Q28" s="42" t="s">
        <v>36</v>
      </c>
      <c r="R28" s="42" t="s">
        <v>37</v>
      </c>
      <c r="S28" s="42" t="s">
        <v>86</v>
      </c>
      <c r="T28" s="47">
        <f t="shared" si="2"/>
        <v>12500</v>
      </c>
      <c r="U28" s="47">
        <f t="shared" si="3"/>
        <v>12500</v>
      </c>
      <c r="V28" s="91"/>
      <c r="W28" s="43">
        <f t="shared" si="4"/>
        <v>0</v>
      </c>
      <c r="X28" s="96">
        <f t="shared" si="5"/>
        <v>0</v>
      </c>
      <c r="Y28" s="44">
        <f t="shared" si="6"/>
        <v>1</v>
      </c>
      <c r="Z28" s="44">
        <f t="shared" si="7"/>
        <v>1</v>
      </c>
      <c r="AA28" s="41">
        <v>0.7</v>
      </c>
      <c r="AB28" s="41">
        <v>0.7</v>
      </c>
      <c r="AC28" s="41">
        <v>-0.3</v>
      </c>
      <c r="AD28" s="57">
        <v>1623</v>
      </c>
    </row>
    <row r="29" spans="1:30" x14ac:dyDescent="0.25">
      <c r="A29" s="77" t="str">
        <f t="shared" si="0"/>
        <v>Дог. 1624/06-11 от 01/06/11-30/06/11; Ловаков А.В.</v>
      </c>
      <c r="B29" s="116" t="s">
        <v>391</v>
      </c>
      <c r="C29" s="86" t="s">
        <v>74</v>
      </c>
      <c r="D29" s="76" t="s">
        <v>42</v>
      </c>
      <c r="E29" s="1" t="s">
        <v>43</v>
      </c>
      <c r="F29" s="55" t="s">
        <v>525</v>
      </c>
      <c r="G29" s="117" t="s">
        <v>147</v>
      </c>
      <c r="H29" s="39" t="s">
        <v>38</v>
      </c>
      <c r="I29" s="46" t="s">
        <v>372</v>
      </c>
      <c r="J29" s="81" t="s">
        <v>396</v>
      </c>
      <c r="K29" s="47">
        <v>12500</v>
      </c>
      <c r="L29" s="39">
        <v>1</v>
      </c>
      <c r="M29" s="40"/>
      <c r="N29" s="40"/>
      <c r="O29" s="41">
        <f t="shared" si="1"/>
        <v>-0.3</v>
      </c>
      <c r="P29" s="42" t="s">
        <v>35</v>
      </c>
      <c r="Q29" s="42" t="s">
        <v>36</v>
      </c>
      <c r="R29" s="42" t="s">
        <v>37</v>
      </c>
      <c r="S29" s="42" t="s">
        <v>86</v>
      </c>
      <c r="T29" s="47">
        <f t="shared" si="2"/>
        <v>12500</v>
      </c>
      <c r="U29" s="47">
        <f t="shared" si="3"/>
        <v>12500</v>
      </c>
      <c r="V29" s="91"/>
      <c r="W29" s="43">
        <f t="shared" si="4"/>
        <v>0</v>
      </c>
      <c r="X29" s="96">
        <f t="shared" si="5"/>
        <v>0</v>
      </c>
      <c r="Y29" s="44">
        <f t="shared" si="6"/>
        <v>1</v>
      </c>
      <c r="Z29" s="44">
        <f t="shared" si="7"/>
        <v>1</v>
      </c>
      <c r="AA29" s="41">
        <v>0.7</v>
      </c>
      <c r="AB29" s="41">
        <v>0.7</v>
      </c>
      <c r="AC29" s="41">
        <v>-0.3</v>
      </c>
      <c r="AD29" s="57">
        <v>1624</v>
      </c>
    </row>
    <row r="30" spans="1:30" x14ac:dyDescent="0.25">
      <c r="A30" s="77" t="str">
        <f t="shared" si="0"/>
        <v>Дог. 1625/06-11 от 01/06/11-30/06/11; Сафонов Д.А.</v>
      </c>
      <c r="B30" s="116" t="s">
        <v>391</v>
      </c>
      <c r="C30" s="86" t="s">
        <v>75</v>
      </c>
      <c r="D30" s="76" t="s">
        <v>42</v>
      </c>
      <c r="E30" s="1" t="s">
        <v>43</v>
      </c>
      <c r="F30" s="55" t="s">
        <v>526</v>
      </c>
      <c r="G30" s="117" t="s">
        <v>394</v>
      </c>
      <c r="H30" s="39" t="s">
        <v>38</v>
      </c>
      <c r="I30" s="46" t="s">
        <v>372</v>
      </c>
      <c r="J30" s="81" t="s">
        <v>396</v>
      </c>
      <c r="K30" s="47">
        <v>30000</v>
      </c>
      <c r="L30" s="39">
        <v>1</v>
      </c>
      <c r="M30" s="40"/>
      <c r="N30" s="40"/>
      <c r="O30" s="41">
        <f t="shared" si="1"/>
        <v>-0.3</v>
      </c>
      <c r="P30" s="42" t="s">
        <v>35</v>
      </c>
      <c r="Q30" s="42" t="s">
        <v>36</v>
      </c>
      <c r="R30" s="42" t="s">
        <v>37</v>
      </c>
      <c r="S30" s="42" t="s">
        <v>86</v>
      </c>
      <c r="T30" s="47">
        <f t="shared" si="2"/>
        <v>30000</v>
      </c>
      <c r="U30" s="47">
        <f t="shared" si="3"/>
        <v>30000</v>
      </c>
      <c r="V30" s="91"/>
      <c r="W30" s="43">
        <f t="shared" si="4"/>
        <v>0</v>
      </c>
      <c r="X30" s="96">
        <f t="shared" si="5"/>
        <v>0</v>
      </c>
      <c r="Y30" s="44">
        <f t="shared" si="6"/>
        <v>1</v>
      </c>
      <c r="Z30" s="44">
        <f t="shared" si="7"/>
        <v>1</v>
      </c>
      <c r="AA30" s="41">
        <v>0.7</v>
      </c>
      <c r="AB30" s="41">
        <v>0.7</v>
      </c>
      <c r="AC30" s="41">
        <v>-0.3</v>
      </c>
      <c r="AD30" s="57">
        <v>1625</v>
      </c>
    </row>
    <row r="31" spans="1:30" x14ac:dyDescent="0.25">
      <c r="A31" s="77" t="str">
        <f t="shared" si="0"/>
        <v>Дог. 1626/06-11 от 01/06/11-30/06/11; Песоцкий А.В.</v>
      </c>
      <c r="B31" s="116" t="s">
        <v>391</v>
      </c>
      <c r="C31" s="86" t="s">
        <v>76</v>
      </c>
      <c r="D31" s="76" t="s">
        <v>42</v>
      </c>
      <c r="E31" s="1" t="s">
        <v>43</v>
      </c>
      <c r="F31" s="55" t="s">
        <v>527</v>
      </c>
      <c r="G31" s="117" t="s">
        <v>395</v>
      </c>
      <c r="H31" s="39" t="s">
        <v>38</v>
      </c>
      <c r="I31" s="46" t="s">
        <v>372</v>
      </c>
      <c r="J31" s="81" t="s">
        <v>396</v>
      </c>
      <c r="K31" s="47">
        <v>30000</v>
      </c>
      <c r="L31" s="39">
        <v>1</v>
      </c>
      <c r="M31" s="40"/>
      <c r="N31" s="40"/>
      <c r="O31" s="41">
        <f t="shared" si="1"/>
        <v>-0.3</v>
      </c>
      <c r="P31" s="42" t="s">
        <v>35</v>
      </c>
      <c r="Q31" s="42" t="s">
        <v>36</v>
      </c>
      <c r="R31" s="42" t="s">
        <v>37</v>
      </c>
      <c r="S31" s="42" t="s">
        <v>86</v>
      </c>
      <c r="T31" s="47">
        <f t="shared" si="2"/>
        <v>30000</v>
      </c>
      <c r="U31" s="47">
        <f t="shared" si="3"/>
        <v>30000</v>
      </c>
      <c r="V31" s="91"/>
      <c r="W31" s="43">
        <f t="shared" si="4"/>
        <v>0</v>
      </c>
      <c r="X31" s="96">
        <f t="shared" si="5"/>
        <v>0</v>
      </c>
      <c r="Y31" s="44">
        <f t="shared" si="6"/>
        <v>1</v>
      </c>
      <c r="Z31" s="44">
        <f t="shared" si="7"/>
        <v>1</v>
      </c>
      <c r="AA31" s="41">
        <v>0.7</v>
      </c>
      <c r="AB31" s="41">
        <v>0.7</v>
      </c>
      <c r="AC31" s="41">
        <v>-0.3</v>
      </c>
      <c r="AD31" s="57">
        <v>1626</v>
      </c>
    </row>
    <row r="32" spans="1:30" x14ac:dyDescent="0.25">
      <c r="A32" s="77" t="str">
        <f t="shared" si="0"/>
        <v>Дог. 1627/06-11 от 23/05/11-30/05/11; Скворцова М.В.</v>
      </c>
      <c r="B32" s="114" t="s">
        <v>211</v>
      </c>
      <c r="C32" s="86" t="s">
        <v>77</v>
      </c>
      <c r="D32" s="76" t="s">
        <v>42</v>
      </c>
      <c r="E32" s="1" t="s">
        <v>399</v>
      </c>
      <c r="F32" s="55" t="s">
        <v>528</v>
      </c>
      <c r="G32" s="38" t="s">
        <v>397</v>
      </c>
      <c r="H32" s="39" t="s">
        <v>38</v>
      </c>
      <c r="I32" s="46" t="s">
        <v>398</v>
      </c>
      <c r="J32" s="81" t="s">
        <v>400</v>
      </c>
      <c r="K32" s="47">
        <v>5500</v>
      </c>
      <c r="L32" s="39">
        <v>1</v>
      </c>
      <c r="M32" s="40"/>
      <c r="N32" s="40"/>
      <c r="O32" s="41">
        <f t="shared" si="1"/>
        <v>-0.3</v>
      </c>
      <c r="P32" s="42" t="s">
        <v>35</v>
      </c>
      <c r="Q32" s="42" t="s">
        <v>36</v>
      </c>
      <c r="R32" s="42" t="s">
        <v>37</v>
      </c>
      <c r="S32" s="42" t="s">
        <v>86</v>
      </c>
      <c r="T32" s="47">
        <f t="shared" si="2"/>
        <v>5500</v>
      </c>
      <c r="U32" s="47">
        <f t="shared" si="3"/>
        <v>5500</v>
      </c>
      <c r="V32" s="91"/>
      <c r="W32" s="43">
        <f t="shared" si="4"/>
        <v>0</v>
      </c>
      <c r="X32" s="96">
        <f t="shared" si="5"/>
        <v>0</v>
      </c>
      <c r="Y32" s="44">
        <f t="shared" si="6"/>
        <v>1</v>
      </c>
      <c r="Z32" s="44">
        <f t="shared" si="7"/>
        <v>1</v>
      </c>
      <c r="AA32" s="41">
        <v>0.7</v>
      </c>
      <c r="AB32" s="41">
        <v>0.7</v>
      </c>
      <c r="AC32" s="41">
        <v>-0.3</v>
      </c>
      <c r="AD32" s="57">
        <v>1627</v>
      </c>
    </row>
    <row r="33" spans="1:30" ht="23.25" x14ac:dyDescent="0.25">
      <c r="A33" s="77" t="str">
        <f t="shared" si="0"/>
        <v>Дог. 1628/06-11 от 23/05/11-30/05/11; Черненко О.Э.</v>
      </c>
      <c r="B33" s="114" t="s">
        <v>211</v>
      </c>
      <c r="C33" s="86" t="s">
        <v>78</v>
      </c>
      <c r="D33" s="76" t="s">
        <v>42</v>
      </c>
      <c r="E33" s="1" t="s">
        <v>399</v>
      </c>
      <c r="F33" s="55" t="s">
        <v>529</v>
      </c>
      <c r="G33" s="38" t="s">
        <v>401</v>
      </c>
      <c r="H33" s="39" t="s">
        <v>38</v>
      </c>
      <c r="I33" s="46" t="s">
        <v>398</v>
      </c>
      <c r="J33" s="81" t="s">
        <v>402</v>
      </c>
      <c r="K33" s="47">
        <v>4500</v>
      </c>
      <c r="L33" s="39">
        <v>1</v>
      </c>
      <c r="M33" s="40"/>
      <c r="N33" s="40"/>
      <c r="O33" s="41">
        <f t="shared" si="1"/>
        <v>-0.3</v>
      </c>
      <c r="P33" s="42" t="s">
        <v>35</v>
      </c>
      <c r="Q33" s="42" t="s">
        <v>36</v>
      </c>
      <c r="R33" s="42" t="s">
        <v>37</v>
      </c>
      <c r="S33" s="42" t="s">
        <v>86</v>
      </c>
      <c r="T33" s="47">
        <f t="shared" si="2"/>
        <v>4500</v>
      </c>
      <c r="U33" s="47">
        <f t="shared" si="3"/>
        <v>4500</v>
      </c>
      <c r="V33" s="91"/>
      <c r="W33" s="43">
        <f t="shared" si="4"/>
        <v>0</v>
      </c>
      <c r="X33" s="96">
        <f t="shared" si="5"/>
        <v>0</v>
      </c>
      <c r="Y33" s="44">
        <f t="shared" si="6"/>
        <v>1</v>
      </c>
      <c r="Z33" s="44">
        <f t="shared" si="7"/>
        <v>1</v>
      </c>
      <c r="AA33" s="41">
        <v>0.7</v>
      </c>
      <c r="AB33" s="41">
        <v>0.7</v>
      </c>
      <c r="AC33" s="41">
        <v>-0.3</v>
      </c>
      <c r="AD33" s="57">
        <v>1628</v>
      </c>
    </row>
    <row r="34" spans="1:30" ht="23.25" x14ac:dyDescent="0.25">
      <c r="A34" s="77" t="str">
        <f t="shared" si="0"/>
        <v>Дог. 1629/06-11 от 23/05/11-30/05/11; Ракшина И.В.</v>
      </c>
      <c r="B34" s="114" t="s">
        <v>211</v>
      </c>
      <c r="C34" s="86" t="s">
        <v>79</v>
      </c>
      <c r="D34" s="76" t="s">
        <v>42</v>
      </c>
      <c r="E34" s="1" t="s">
        <v>399</v>
      </c>
      <c r="F34" s="55" t="s">
        <v>530</v>
      </c>
      <c r="G34" s="38" t="s">
        <v>403</v>
      </c>
      <c r="H34" s="39" t="s">
        <v>38</v>
      </c>
      <c r="I34" s="46" t="s">
        <v>398</v>
      </c>
      <c r="J34" s="81" t="s">
        <v>144</v>
      </c>
      <c r="K34" s="47">
        <v>6500</v>
      </c>
      <c r="L34" s="39">
        <v>1</v>
      </c>
      <c r="M34" s="40"/>
      <c r="N34" s="40"/>
      <c r="O34" s="41">
        <f t="shared" si="1"/>
        <v>-0.3</v>
      </c>
      <c r="P34" s="42" t="s">
        <v>35</v>
      </c>
      <c r="Q34" s="42" t="s">
        <v>36</v>
      </c>
      <c r="R34" s="42" t="s">
        <v>37</v>
      </c>
      <c r="S34" s="42" t="s">
        <v>86</v>
      </c>
      <c r="T34" s="47">
        <f t="shared" si="2"/>
        <v>6500</v>
      </c>
      <c r="U34" s="47">
        <f t="shared" si="3"/>
        <v>6500</v>
      </c>
      <c r="V34" s="91"/>
      <c r="W34" s="43">
        <f t="shared" si="4"/>
        <v>0</v>
      </c>
      <c r="X34" s="96">
        <f t="shared" si="5"/>
        <v>0</v>
      </c>
      <c r="Y34" s="44">
        <f t="shared" si="6"/>
        <v>1</v>
      </c>
      <c r="Z34" s="44">
        <f t="shared" si="7"/>
        <v>1</v>
      </c>
      <c r="AA34" s="41">
        <v>0.7</v>
      </c>
      <c r="AB34" s="41">
        <v>0.7</v>
      </c>
      <c r="AC34" s="41">
        <v>-0.3</v>
      </c>
      <c r="AD34" s="57">
        <v>1629</v>
      </c>
    </row>
    <row r="35" spans="1:30" x14ac:dyDescent="0.25">
      <c r="A35" s="77" t="str">
        <f t="shared" si="0"/>
        <v>Дог. 1630/06-11 от 23/05/11-30/05/11; Вырская М.С.</v>
      </c>
      <c r="B35" s="114" t="s">
        <v>211</v>
      </c>
      <c r="C35" s="86" t="s">
        <v>80</v>
      </c>
      <c r="D35" s="76" t="s">
        <v>42</v>
      </c>
      <c r="E35" s="1" t="s">
        <v>399</v>
      </c>
      <c r="F35" s="55" t="s">
        <v>531</v>
      </c>
      <c r="G35" s="38" t="s">
        <v>404</v>
      </c>
      <c r="H35" s="39" t="s">
        <v>38</v>
      </c>
      <c r="I35" s="46" t="s">
        <v>398</v>
      </c>
      <c r="J35" s="81" t="s">
        <v>405</v>
      </c>
      <c r="K35" s="47">
        <v>4500</v>
      </c>
      <c r="L35" s="39">
        <v>1</v>
      </c>
      <c r="M35" s="40"/>
      <c r="N35" s="40"/>
      <c r="O35" s="41">
        <f t="shared" si="1"/>
        <v>-0.3</v>
      </c>
      <c r="P35" s="42" t="s">
        <v>35</v>
      </c>
      <c r="Q35" s="42" t="s">
        <v>36</v>
      </c>
      <c r="R35" s="42" t="s">
        <v>37</v>
      </c>
      <c r="S35" s="42" t="s">
        <v>86</v>
      </c>
      <c r="T35" s="47">
        <f t="shared" si="2"/>
        <v>4500</v>
      </c>
      <c r="U35" s="47">
        <f t="shared" si="3"/>
        <v>4500</v>
      </c>
      <c r="V35" s="91"/>
      <c r="W35" s="43">
        <f t="shared" si="4"/>
        <v>0</v>
      </c>
      <c r="X35" s="96">
        <f t="shared" si="5"/>
        <v>0</v>
      </c>
      <c r="Y35" s="44">
        <f t="shared" si="6"/>
        <v>1</v>
      </c>
      <c r="Z35" s="44">
        <f t="shared" si="7"/>
        <v>1</v>
      </c>
      <c r="AA35" s="41">
        <v>0.7</v>
      </c>
      <c r="AB35" s="41">
        <v>0.7</v>
      </c>
      <c r="AC35" s="41">
        <v>-0.3</v>
      </c>
      <c r="AD35" s="57">
        <v>1630</v>
      </c>
    </row>
    <row r="36" spans="1:30" x14ac:dyDescent="0.25">
      <c r="A36" s="77" t="str">
        <f t="shared" si="0"/>
        <v>Дог. 1631/06-11 от 30/05/11-06/06/11; Скворцова М.В.</v>
      </c>
      <c r="B36" s="114" t="s">
        <v>211</v>
      </c>
      <c r="C36" s="86" t="s">
        <v>81</v>
      </c>
      <c r="D36" s="76" t="s">
        <v>42</v>
      </c>
      <c r="E36" s="1" t="s">
        <v>399</v>
      </c>
      <c r="F36" s="55" t="s">
        <v>532</v>
      </c>
      <c r="G36" s="38" t="s">
        <v>397</v>
      </c>
      <c r="H36" s="39" t="s">
        <v>38</v>
      </c>
      <c r="I36" s="46" t="s">
        <v>406</v>
      </c>
      <c r="J36" s="81" t="s">
        <v>400</v>
      </c>
      <c r="K36" s="47">
        <v>5500</v>
      </c>
      <c r="L36" s="39">
        <v>1</v>
      </c>
      <c r="M36" s="40"/>
      <c r="N36" s="40"/>
      <c r="O36" s="41">
        <f t="shared" si="1"/>
        <v>-0.3</v>
      </c>
      <c r="P36" s="42" t="s">
        <v>35</v>
      </c>
      <c r="Q36" s="42" t="s">
        <v>36</v>
      </c>
      <c r="R36" s="42" t="s">
        <v>37</v>
      </c>
      <c r="S36" s="42" t="s">
        <v>86</v>
      </c>
      <c r="T36" s="47">
        <f t="shared" si="2"/>
        <v>5500</v>
      </c>
      <c r="U36" s="47">
        <f t="shared" si="3"/>
        <v>5500</v>
      </c>
      <c r="V36" s="91"/>
      <c r="W36" s="43">
        <f t="shared" si="4"/>
        <v>0</v>
      </c>
      <c r="X36" s="96">
        <f t="shared" si="5"/>
        <v>0</v>
      </c>
      <c r="Y36" s="44">
        <f t="shared" si="6"/>
        <v>1</v>
      </c>
      <c r="Z36" s="44">
        <f t="shared" si="7"/>
        <v>1</v>
      </c>
      <c r="AA36" s="41">
        <v>0.7</v>
      </c>
      <c r="AB36" s="41">
        <v>0.7</v>
      </c>
      <c r="AC36" s="41">
        <v>-0.3</v>
      </c>
      <c r="AD36" s="57">
        <v>1631</v>
      </c>
    </row>
    <row r="37" spans="1:30" x14ac:dyDescent="0.25">
      <c r="A37" s="77" t="str">
        <f t="shared" si="0"/>
        <v>Дог. 1632/06-11 от 30/05/11-06/06/11; Гришина А.В.</v>
      </c>
      <c r="B37" s="114" t="s">
        <v>211</v>
      </c>
      <c r="C37" s="86" t="s">
        <v>82</v>
      </c>
      <c r="D37" s="76" t="s">
        <v>42</v>
      </c>
      <c r="E37" s="1" t="s">
        <v>399</v>
      </c>
      <c r="F37" s="55" t="s">
        <v>533</v>
      </c>
      <c r="G37" s="38" t="s">
        <v>407</v>
      </c>
      <c r="H37" s="39" t="s">
        <v>38</v>
      </c>
      <c r="I37" s="46" t="s">
        <v>406</v>
      </c>
      <c r="J37" s="81" t="s">
        <v>408</v>
      </c>
      <c r="K37" s="47">
        <v>6000</v>
      </c>
      <c r="L37" s="39">
        <v>1</v>
      </c>
      <c r="M37" s="40"/>
      <c r="N37" s="40"/>
      <c r="O37" s="41">
        <f t="shared" si="1"/>
        <v>-0.3</v>
      </c>
      <c r="P37" s="42" t="s">
        <v>35</v>
      </c>
      <c r="Q37" s="42" t="s">
        <v>36</v>
      </c>
      <c r="R37" s="42" t="s">
        <v>37</v>
      </c>
      <c r="S37" s="42" t="s">
        <v>86</v>
      </c>
      <c r="T37" s="47">
        <f t="shared" si="2"/>
        <v>6000</v>
      </c>
      <c r="U37" s="47">
        <f t="shared" si="3"/>
        <v>6000</v>
      </c>
      <c r="V37" s="91"/>
      <c r="W37" s="43">
        <f t="shared" si="4"/>
        <v>0</v>
      </c>
      <c r="X37" s="96">
        <f t="shared" si="5"/>
        <v>0</v>
      </c>
      <c r="Y37" s="44">
        <f t="shared" si="6"/>
        <v>1</v>
      </c>
      <c r="Z37" s="44">
        <f t="shared" si="7"/>
        <v>1</v>
      </c>
      <c r="AA37" s="41">
        <v>0.7</v>
      </c>
      <c r="AB37" s="41">
        <v>0.7</v>
      </c>
      <c r="AC37" s="41">
        <v>-0.3</v>
      </c>
      <c r="AD37" s="57">
        <v>1632</v>
      </c>
    </row>
    <row r="38" spans="1:30" ht="23.25" x14ac:dyDescent="0.25">
      <c r="A38" s="77" t="str">
        <f t="shared" ref="A38:A63" si="8">CONCATENATE("Дог. ",F38," от ",I38,"; ",G38)</f>
        <v>Дог. 1633/06-11 от 30/05/11-06/06/11; Пустовит Росина</v>
      </c>
      <c r="B38" s="114" t="s">
        <v>211</v>
      </c>
      <c r="C38" s="86" t="s">
        <v>83</v>
      </c>
      <c r="D38" s="76" t="s">
        <v>42</v>
      </c>
      <c r="E38" s="1" t="s">
        <v>399</v>
      </c>
      <c r="F38" s="55" t="s">
        <v>534</v>
      </c>
      <c r="G38" s="38" t="s">
        <v>667</v>
      </c>
      <c r="H38" s="39" t="s">
        <v>38</v>
      </c>
      <c r="I38" s="46" t="s">
        <v>406</v>
      </c>
      <c r="J38" s="81" t="s">
        <v>668</v>
      </c>
      <c r="K38" s="47">
        <v>4500</v>
      </c>
      <c r="L38" s="39">
        <v>1</v>
      </c>
      <c r="M38" s="40"/>
      <c r="N38" s="40"/>
      <c r="O38" s="41">
        <f t="shared" ref="O38:O63" si="9">IF((Z38-Y38)&gt;1,AA38,IF((Z38-Y38)=1,AB38,AC38))</f>
        <v>-0.3</v>
      </c>
      <c r="P38" s="42" t="s">
        <v>35</v>
      </c>
      <c r="Q38" s="42" t="s">
        <v>36</v>
      </c>
      <c r="R38" s="42" t="s">
        <v>37</v>
      </c>
      <c r="S38" s="42" t="s">
        <v>86</v>
      </c>
      <c r="T38" s="47">
        <f t="shared" ref="T38:T63" si="10">K38</f>
        <v>4500</v>
      </c>
      <c r="U38" s="47">
        <f t="shared" ref="U38:U63" si="11">T38</f>
        <v>4500</v>
      </c>
      <c r="V38" s="91"/>
      <c r="W38" s="43">
        <f t="shared" ref="W38:W63" si="12">DAY(M38)</f>
        <v>0</v>
      </c>
      <c r="X38" s="96">
        <f t="shared" ref="X38:X63" si="13">DAY(N38)</f>
        <v>0</v>
      </c>
      <c r="Y38" s="44">
        <f t="shared" ref="Y38:Y63" si="14">MONTH(M38)</f>
        <v>1</v>
      </c>
      <c r="Z38" s="44">
        <f t="shared" ref="Z38:Z63" si="15">MONTH(N38)</f>
        <v>1</v>
      </c>
      <c r="AA38" s="41">
        <v>0.7</v>
      </c>
      <c r="AB38" s="41">
        <v>0.7</v>
      </c>
      <c r="AC38" s="41">
        <v>-0.3</v>
      </c>
      <c r="AD38" s="57">
        <v>1633</v>
      </c>
    </row>
    <row r="39" spans="1:30" ht="23.25" x14ac:dyDescent="0.25">
      <c r="A39" s="77" t="str">
        <f t="shared" si="8"/>
        <v>Дог. 1634/06-11 от 30/05/11-06/06/11; Кобзарь Е.Н.</v>
      </c>
      <c r="B39" s="114" t="s">
        <v>211</v>
      </c>
      <c r="C39" s="86" t="s">
        <v>202</v>
      </c>
      <c r="D39" s="76" t="s">
        <v>42</v>
      </c>
      <c r="E39" s="1" t="s">
        <v>399</v>
      </c>
      <c r="F39" s="55" t="s">
        <v>535</v>
      </c>
      <c r="G39" s="38" t="s">
        <v>409</v>
      </c>
      <c r="H39" s="39" t="s">
        <v>38</v>
      </c>
      <c r="I39" s="46" t="s">
        <v>406</v>
      </c>
      <c r="J39" s="81" t="s">
        <v>402</v>
      </c>
      <c r="K39" s="47">
        <v>4500</v>
      </c>
      <c r="L39" s="39">
        <v>1</v>
      </c>
      <c r="M39" s="40"/>
      <c r="N39" s="40"/>
      <c r="O39" s="41">
        <f t="shared" si="9"/>
        <v>-0.3</v>
      </c>
      <c r="P39" s="42" t="s">
        <v>35</v>
      </c>
      <c r="Q39" s="42" t="s">
        <v>36</v>
      </c>
      <c r="R39" s="42" t="s">
        <v>37</v>
      </c>
      <c r="S39" s="42" t="s">
        <v>86</v>
      </c>
      <c r="T39" s="47">
        <f t="shared" si="10"/>
        <v>4500</v>
      </c>
      <c r="U39" s="47">
        <f t="shared" si="11"/>
        <v>4500</v>
      </c>
      <c r="V39" s="91"/>
      <c r="W39" s="43">
        <f t="shared" si="12"/>
        <v>0</v>
      </c>
      <c r="X39" s="96">
        <f t="shared" si="13"/>
        <v>0</v>
      </c>
      <c r="Y39" s="44">
        <f t="shared" si="14"/>
        <v>1</v>
      </c>
      <c r="Z39" s="44">
        <f t="shared" si="15"/>
        <v>1</v>
      </c>
      <c r="AA39" s="41">
        <v>0.7</v>
      </c>
      <c r="AB39" s="41">
        <v>0.7</v>
      </c>
      <c r="AC39" s="41">
        <v>-0.3</v>
      </c>
      <c r="AD39" s="57">
        <v>1634</v>
      </c>
    </row>
    <row r="40" spans="1:30" ht="23.25" x14ac:dyDescent="0.25">
      <c r="A40" s="77" t="str">
        <f t="shared" si="8"/>
        <v>Дог. 1635/06-11 от 30/05/11-06/06/11; Долматов И.А.</v>
      </c>
      <c r="B40" s="114" t="s">
        <v>211</v>
      </c>
      <c r="C40" s="86" t="s">
        <v>203</v>
      </c>
      <c r="D40" s="76" t="s">
        <v>42</v>
      </c>
      <c r="E40" s="1" t="s">
        <v>399</v>
      </c>
      <c r="F40" s="55" t="s">
        <v>536</v>
      </c>
      <c r="G40" s="38" t="s">
        <v>410</v>
      </c>
      <c r="H40" s="39" t="s">
        <v>38</v>
      </c>
      <c r="I40" s="46" t="s">
        <v>406</v>
      </c>
      <c r="J40" s="81" t="s">
        <v>402</v>
      </c>
      <c r="K40" s="47">
        <v>4500</v>
      </c>
      <c r="L40" s="39">
        <v>1</v>
      </c>
      <c r="M40" s="40"/>
      <c r="N40" s="40"/>
      <c r="O40" s="41">
        <f t="shared" si="9"/>
        <v>-0.3</v>
      </c>
      <c r="P40" s="42" t="s">
        <v>35</v>
      </c>
      <c r="Q40" s="42" t="s">
        <v>36</v>
      </c>
      <c r="R40" s="42" t="s">
        <v>37</v>
      </c>
      <c r="S40" s="42" t="s">
        <v>86</v>
      </c>
      <c r="T40" s="47">
        <f t="shared" si="10"/>
        <v>4500</v>
      </c>
      <c r="U40" s="47">
        <f t="shared" si="11"/>
        <v>4500</v>
      </c>
      <c r="V40" s="91"/>
      <c r="W40" s="43">
        <f t="shared" si="12"/>
        <v>0</v>
      </c>
      <c r="X40" s="96">
        <f t="shared" si="13"/>
        <v>0</v>
      </c>
      <c r="Y40" s="44">
        <f t="shared" si="14"/>
        <v>1</v>
      </c>
      <c r="Z40" s="44">
        <f t="shared" si="15"/>
        <v>1</v>
      </c>
      <c r="AA40" s="41">
        <v>0.7</v>
      </c>
      <c r="AB40" s="41">
        <v>0.7</v>
      </c>
      <c r="AC40" s="41">
        <v>-0.3</v>
      </c>
      <c r="AD40" s="57">
        <v>1635</v>
      </c>
    </row>
    <row r="41" spans="1:30" x14ac:dyDescent="0.25">
      <c r="A41" s="77" t="str">
        <f t="shared" si="8"/>
        <v>Дог. 1636/06-11 от 06/06/11-14/06/11; Скворцова М.В.</v>
      </c>
      <c r="B41" s="114" t="s">
        <v>211</v>
      </c>
      <c r="C41" s="86" t="s">
        <v>204</v>
      </c>
      <c r="D41" s="76" t="s">
        <v>42</v>
      </c>
      <c r="E41" s="1" t="s">
        <v>399</v>
      </c>
      <c r="F41" s="55" t="s">
        <v>537</v>
      </c>
      <c r="G41" s="38" t="s">
        <v>397</v>
      </c>
      <c r="H41" s="39" t="s">
        <v>38</v>
      </c>
      <c r="I41" s="46" t="s">
        <v>411</v>
      </c>
      <c r="J41" s="81" t="s">
        <v>400</v>
      </c>
      <c r="K41" s="47">
        <v>5500</v>
      </c>
      <c r="L41" s="39">
        <v>1</v>
      </c>
      <c r="M41" s="40"/>
      <c r="N41" s="40"/>
      <c r="O41" s="41">
        <f t="shared" si="9"/>
        <v>-0.3</v>
      </c>
      <c r="P41" s="42" t="s">
        <v>35</v>
      </c>
      <c r="Q41" s="42" t="s">
        <v>36</v>
      </c>
      <c r="R41" s="42" t="s">
        <v>37</v>
      </c>
      <c r="S41" s="42" t="s">
        <v>86</v>
      </c>
      <c r="T41" s="47">
        <f t="shared" si="10"/>
        <v>5500</v>
      </c>
      <c r="U41" s="47">
        <f t="shared" si="11"/>
        <v>5500</v>
      </c>
      <c r="V41" s="91"/>
      <c r="W41" s="43">
        <f t="shared" si="12"/>
        <v>0</v>
      </c>
      <c r="X41" s="96">
        <f t="shared" si="13"/>
        <v>0</v>
      </c>
      <c r="Y41" s="44">
        <f t="shared" si="14"/>
        <v>1</v>
      </c>
      <c r="Z41" s="44">
        <f t="shared" si="15"/>
        <v>1</v>
      </c>
      <c r="AA41" s="41">
        <v>0.7</v>
      </c>
      <c r="AB41" s="41">
        <v>0.7</v>
      </c>
      <c r="AC41" s="41">
        <v>-0.3</v>
      </c>
      <c r="AD41" s="57">
        <v>1636</v>
      </c>
    </row>
    <row r="42" spans="1:30" x14ac:dyDescent="0.25">
      <c r="A42" s="77" t="str">
        <f t="shared" si="8"/>
        <v>Дог. 1637/06-11 от 06/06/11-14/06/11; Ракшина И.В.</v>
      </c>
      <c r="B42" s="114" t="s">
        <v>211</v>
      </c>
      <c r="C42" s="86" t="s">
        <v>205</v>
      </c>
      <c r="D42" s="76" t="s">
        <v>42</v>
      </c>
      <c r="E42" s="1" t="s">
        <v>399</v>
      </c>
      <c r="F42" s="55" t="s">
        <v>538</v>
      </c>
      <c r="G42" s="38" t="s">
        <v>403</v>
      </c>
      <c r="H42" s="39" t="s">
        <v>38</v>
      </c>
      <c r="I42" s="46" t="s">
        <v>411</v>
      </c>
      <c r="J42" s="81" t="s">
        <v>412</v>
      </c>
      <c r="K42" s="47">
        <v>5500</v>
      </c>
      <c r="L42" s="39">
        <v>1</v>
      </c>
      <c r="M42" s="40"/>
      <c r="N42" s="40"/>
      <c r="O42" s="41">
        <f t="shared" si="9"/>
        <v>-0.3</v>
      </c>
      <c r="P42" s="42" t="s">
        <v>35</v>
      </c>
      <c r="Q42" s="42" t="s">
        <v>36</v>
      </c>
      <c r="R42" s="42" t="s">
        <v>37</v>
      </c>
      <c r="S42" s="42" t="s">
        <v>86</v>
      </c>
      <c r="T42" s="47">
        <f t="shared" si="10"/>
        <v>5500</v>
      </c>
      <c r="U42" s="47">
        <f t="shared" si="11"/>
        <v>5500</v>
      </c>
      <c r="V42" s="91"/>
      <c r="W42" s="43">
        <f t="shared" si="12"/>
        <v>0</v>
      </c>
      <c r="X42" s="96">
        <f t="shared" si="13"/>
        <v>0</v>
      </c>
      <c r="Y42" s="44">
        <f t="shared" si="14"/>
        <v>1</v>
      </c>
      <c r="Z42" s="44">
        <f t="shared" si="15"/>
        <v>1</v>
      </c>
      <c r="AA42" s="41">
        <v>0.7</v>
      </c>
      <c r="AB42" s="41">
        <v>0.7</v>
      </c>
      <c r="AC42" s="41">
        <v>-0.3</v>
      </c>
      <c r="AD42" s="57">
        <v>1637</v>
      </c>
    </row>
    <row r="43" spans="1:30" ht="23.25" x14ac:dyDescent="0.25">
      <c r="A43" s="77" t="str">
        <f t="shared" si="8"/>
        <v>Дог. 1638/06-11 от 06/06/11-14/06/11; Кузнецова М.Ю.</v>
      </c>
      <c r="B43" s="114" t="s">
        <v>211</v>
      </c>
      <c r="C43" s="86" t="s">
        <v>206</v>
      </c>
      <c r="D43" s="76" t="s">
        <v>42</v>
      </c>
      <c r="E43" s="1" t="s">
        <v>399</v>
      </c>
      <c r="F43" s="55" t="s">
        <v>539</v>
      </c>
      <c r="G43" s="38" t="s">
        <v>413</v>
      </c>
      <c r="H43" s="39" t="s">
        <v>38</v>
      </c>
      <c r="I43" s="46" t="s">
        <v>411</v>
      </c>
      <c r="J43" s="81" t="s">
        <v>414</v>
      </c>
      <c r="K43" s="47">
        <v>5000</v>
      </c>
      <c r="L43" s="39">
        <v>1</v>
      </c>
      <c r="M43" s="40"/>
      <c r="N43" s="40"/>
      <c r="O43" s="41">
        <f t="shared" si="9"/>
        <v>-0.3</v>
      </c>
      <c r="P43" s="42" t="s">
        <v>35</v>
      </c>
      <c r="Q43" s="42" t="s">
        <v>36</v>
      </c>
      <c r="R43" s="42" t="s">
        <v>37</v>
      </c>
      <c r="S43" s="42" t="s">
        <v>86</v>
      </c>
      <c r="T43" s="47">
        <f t="shared" si="10"/>
        <v>5000</v>
      </c>
      <c r="U43" s="47">
        <f t="shared" si="11"/>
        <v>5000</v>
      </c>
      <c r="V43" s="91"/>
      <c r="W43" s="43">
        <f t="shared" si="12"/>
        <v>0</v>
      </c>
      <c r="X43" s="96">
        <f t="shared" si="13"/>
        <v>0</v>
      </c>
      <c r="Y43" s="44">
        <f t="shared" si="14"/>
        <v>1</v>
      </c>
      <c r="Z43" s="44">
        <f t="shared" si="15"/>
        <v>1</v>
      </c>
      <c r="AA43" s="41">
        <v>0.7</v>
      </c>
      <c r="AB43" s="41">
        <v>0.7</v>
      </c>
      <c r="AC43" s="41">
        <v>-0.3</v>
      </c>
      <c r="AD43" s="57">
        <v>1638</v>
      </c>
    </row>
    <row r="44" spans="1:30" ht="23.25" x14ac:dyDescent="0.25">
      <c r="A44" s="77" t="str">
        <f t="shared" si="8"/>
        <v>Дог. 1639/06-11 от 06/06/11-14/06/11; Козлов А.В.</v>
      </c>
      <c r="B44" s="114" t="s">
        <v>211</v>
      </c>
      <c r="C44" s="86" t="s">
        <v>207</v>
      </c>
      <c r="D44" s="76" t="s">
        <v>42</v>
      </c>
      <c r="E44" s="1" t="s">
        <v>399</v>
      </c>
      <c r="F44" s="55" t="s">
        <v>540</v>
      </c>
      <c r="G44" s="38" t="s">
        <v>415</v>
      </c>
      <c r="H44" s="39" t="s">
        <v>38</v>
      </c>
      <c r="I44" s="46" t="s">
        <v>411</v>
      </c>
      <c r="J44" s="81" t="s">
        <v>402</v>
      </c>
      <c r="K44" s="47">
        <v>6500</v>
      </c>
      <c r="L44" s="39">
        <v>1</v>
      </c>
      <c r="M44" s="40"/>
      <c r="N44" s="40"/>
      <c r="O44" s="41">
        <f t="shared" si="9"/>
        <v>-0.3</v>
      </c>
      <c r="P44" s="42" t="s">
        <v>35</v>
      </c>
      <c r="Q44" s="42" t="s">
        <v>36</v>
      </c>
      <c r="R44" s="42" t="s">
        <v>37</v>
      </c>
      <c r="S44" s="42" t="s">
        <v>86</v>
      </c>
      <c r="T44" s="47">
        <f t="shared" si="10"/>
        <v>6500</v>
      </c>
      <c r="U44" s="47">
        <f t="shared" si="11"/>
        <v>6500</v>
      </c>
      <c r="V44" s="91"/>
      <c r="W44" s="43">
        <f t="shared" si="12"/>
        <v>0</v>
      </c>
      <c r="X44" s="96">
        <f t="shared" si="13"/>
        <v>0</v>
      </c>
      <c r="Y44" s="44">
        <f t="shared" si="14"/>
        <v>1</v>
      </c>
      <c r="Z44" s="44">
        <f t="shared" si="15"/>
        <v>1</v>
      </c>
      <c r="AA44" s="41">
        <v>0.7</v>
      </c>
      <c r="AB44" s="41">
        <v>0.7</v>
      </c>
      <c r="AC44" s="41">
        <v>-0.3</v>
      </c>
      <c r="AD44" s="57">
        <v>1639</v>
      </c>
    </row>
    <row r="45" spans="1:30" ht="23.25" x14ac:dyDescent="0.25">
      <c r="A45" s="77" t="str">
        <f t="shared" si="8"/>
        <v>Дог. 1640/06-11 от 06/06/11-14/06/11; Альтшулер И.Г.</v>
      </c>
      <c r="B45" s="114" t="s">
        <v>211</v>
      </c>
      <c r="C45" s="86" t="s">
        <v>208</v>
      </c>
      <c r="D45" s="76" t="s">
        <v>42</v>
      </c>
      <c r="E45" s="1" t="s">
        <v>399</v>
      </c>
      <c r="F45" s="55" t="s">
        <v>541</v>
      </c>
      <c r="G45" s="38" t="s">
        <v>416</v>
      </c>
      <c r="H45" s="39" t="s">
        <v>38</v>
      </c>
      <c r="I45" s="46" t="s">
        <v>411</v>
      </c>
      <c r="J45" s="81" t="s">
        <v>402</v>
      </c>
      <c r="K45" s="47">
        <v>40000</v>
      </c>
      <c r="L45" s="39">
        <v>1</v>
      </c>
      <c r="M45" s="40"/>
      <c r="N45" s="40"/>
      <c r="O45" s="41">
        <f t="shared" si="9"/>
        <v>-0.3</v>
      </c>
      <c r="P45" s="42" t="s">
        <v>35</v>
      </c>
      <c r="Q45" s="42" t="s">
        <v>36</v>
      </c>
      <c r="R45" s="42" t="s">
        <v>37</v>
      </c>
      <c r="S45" s="42" t="s">
        <v>86</v>
      </c>
      <c r="T45" s="47">
        <f t="shared" si="10"/>
        <v>40000</v>
      </c>
      <c r="U45" s="47">
        <f t="shared" si="11"/>
        <v>40000</v>
      </c>
      <c r="V45" s="91"/>
      <c r="W45" s="43">
        <f t="shared" si="12"/>
        <v>0</v>
      </c>
      <c r="X45" s="96">
        <f t="shared" si="13"/>
        <v>0</v>
      </c>
      <c r="Y45" s="44">
        <f t="shared" si="14"/>
        <v>1</v>
      </c>
      <c r="Z45" s="44">
        <f t="shared" si="15"/>
        <v>1</v>
      </c>
      <c r="AA45" s="41">
        <v>0.7</v>
      </c>
      <c r="AB45" s="41">
        <v>0.7</v>
      </c>
      <c r="AC45" s="41">
        <v>-0.3</v>
      </c>
      <c r="AD45" s="57">
        <v>1640</v>
      </c>
    </row>
    <row r="46" spans="1:30" ht="23.25" x14ac:dyDescent="0.25">
      <c r="A46" s="77" t="str">
        <f t="shared" si="8"/>
        <v>Дог. 1641/06-11 от 06/06/11-14/06/11; Коровко А.В.</v>
      </c>
      <c r="B46" s="114" t="s">
        <v>211</v>
      </c>
      <c r="C46" s="86" t="s">
        <v>209</v>
      </c>
      <c r="D46" s="76" t="s">
        <v>42</v>
      </c>
      <c r="E46" s="1" t="s">
        <v>399</v>
      </c>
      <c r="F46" s="55" t="s">
        <v>542</v>
      </c>
      <c r="G46" s="38" t="s">
        <v>417</v>
      </c>
      <c r="H46" s="39" t="s">
        <v>38</v>
      </c>
      <c r="I46" s="46" t="s">
        <v>411</v>
      </c>
      <c r="J46" s="81" t="s">
        <v>402</v>
      </c>
      <c r="K46" s="47">
        <v>6000</v>
      </c>
      <c r="L46" s="39">
        <v>1</v>
      </c>
      <c r="M46" s="40"/>
      <c r="N46" s="40"/>
      <c r="O46" s="41">
        <f t="shared" si="9"/>
        <v>-0.3</v>
      </c>
      <c r="P46" s="42" t="s">
        <v>35</v>
      </c>
      <c r="Q46" s="42" t="s">
        <v>36</v>
      </c>
      <c r="R46" s="42" t="s">
        <v>37</v>
      </c>
      <c r="S46" s="42" t="s">
        <v>86</v>
      </c>
      <c r="T46" s="47">
        <f t="shared" si="10"/>
        <v>6000</v>
      </c>
      <c r="U46" s="47">
        <f t="shared" si="11"/>
        <v>6000</v>
      </c>
      <c r="V46" s="91"/>
      <c r="W46" s="43">
        <f t="shared" si="12"/>
        <v>0</v>
      </c>
      <c r="X46" s="96">
        <f t="shared" si="13"/>
        <v>0</v>
      </c>
      <c r="Y46" s="44">
        <f t="shared" si="14"/>
        <v>1</v>
      </c>
      <c r="Z46" s="44">
        <f t="shared" si="15"/>
        <v>1</v>
      </c>
      <c r="AA46" s="41">
        <v>0.7</v>
      </c>
      <c r="AB46" s="41">
        <v>0.7</v>
      </c>
      <c r="AC46" s="41">
        <v>-0.3</v>
      </c>
      <c r="AD46" s="57">
        <v>1641</v>
      </c>
    </row>
    <row r="47" spans="1:30" ht="23.25" x14ac:dyDescent="0.25">
      <c r="A47" s="77" t="str">
        <f t="shared" si="8"/>
        <v>Дог. 1642/06-11 от 06/06/11-14/06/11; Черненко О.Э.</v>
      </c>
      <c r="B47" s="114" t="s">
        <v>211</v>
      </c>
      <c r="C47" s="86" t="s">
        <v>450</v>
      </c>
      <c r="D47" s="76" t="s">
        <v>42</v>
      </c>
      <c r="E47" s="1" t="s">
        <v>399</v>
      </c>
      <c r="F47" s="55" t="s">
        <v>543</v>
      </c>
      <c r="G47" s="38" t="s">
        <v>401</v>
      </c>
      <c r="H47" s="39" t="s">
        <v>38</v>
      </c>
      <c r="I47" s="46" t="s">
        <v>411</v>
      </c>
      <c r="J47" s="81" t="s">
        <v>402</v>
      </c>
      <c r="K47" s="47">
        <v>6000</v>
      </c>
      <c r="L47" s="39">
        <v>1</v>
      </c>
      <c r="M47" s="40"/>
      <c r="N47" s="40"/>
      <c r="O47" s="41">
        <f t="shared" si="9"/>
        <v>-0.3</v>
      </c>
      <c r="P47" s="42" t="s">
        <v>35</v>
      </c>
      <c r="Q47" s="42" t="s">
        <v>36</v>
      </c>
      <c r="R47" s="42" t="s">
        <v>37</v>
      </c>
      <c r="S47" s="42" t="s">
        <v>86</v>
      </c>
      <c r="T47" s="47">
        <f t="shared" si="10"/>
        <v>6000</v>
      </c>
      <c r="U47" s="47">
        <f t="shared" si="11"/>
        <v>6000</v>
      </c>
      <c r="V47" s="91"/>
      <c r="W47" s="43">
        <f t="shared" si="12"/>
        <v>0</v>
      </c>
      <c r="X47" s="96">
        <f t="shared" si="13"/>
        <v>0</v>
      </c>
      <c r="Y47" s="44">
        <f t="shared" si="14"/>
        <v>1</v>
      </c>
      <c r="Z47" s="44">
        <f t="shared" si="15"/>
        <v>1</v>
      </c>
      <c r="AA47" s="41">
        <v>0.7</v>
      </c>
      <c r="AB47" s="41">
        <v>0.7</v>
      </c>
      <c r="AC47" s="41">
        <v>-0.3</v>
      </c>
      <c r="AD47" s="57">
        <v>1642</v>
      </c>
    </row>
    <row r="48" spans="1:30" x14ac:dyDescent="0.25">
      <c r="A48" s="77" t="str">
        <f t="shared" si="8"/>
        <v>Дог. 1643/06-11 от 14/06/11-20/06/11; Скворцова М.В.</v>
      </c>
      <c r="B48" s="114" t="s">
        <v>211</v>
      </c>
      <c r="C48" s="86" t="s">
        <v>451</v>
      </c>
      <c r="D48" s="76" t="s">
        <v>42</v>
      </c>
      <c r="E48" s="1" t="s">
        <v>399</v>
      </c>
      <c r="F48" s="55" t="s">
        <v>544</v>
      </c>
      <c r="G48" s="38" t="s">
        <v>397</v>
      </c>
      <c r="H48" s="39" t="s">
        <v>38</v>
      </c>
      <c r="I48" s="46" t="s">
        <v>418</v>
      </c>
      <c r="J48" s="81" t="s">
        <v>400</v>
      </c>
      <c r="K48" s="47">
        <v>5500</v>
      </c>
      <c r="L48" s="39">
        <v>1</v>
      </c>
      <c r="M48" s="40"/>
      <c r="N48" s="40"/>
      <c r="O48" s="41">
        <f t="shared" si="9"/>
        <v>-0.3</v>
      </c>
      <c r="P48" s="42" t="s">
        <v>35</v>
      </c>
      <c r="Q48" s="42" t="s">
        <v>36</v>
      </c>
      <c r="R48" s="42" t="s">
        <v>37</v>
      </c>
      <c r="S48" s="42" t="s">
        <v>86</v>
      </c>
      <c r="T48" s="47">
        <f t="shared" si="10"/>
        <v>5500</v>
      </c>
      <c r="U48" s="47">
        <f t="shared" si="11"/>
        <v>5500</v>
      </c>
      <c r="V48" s="91"/>
      <c r="W48" s="43">
        <f t="shared" si="12"/>
        <v>0</v>
      </c>
      <c r="X48" s="96">
        <f t="shared" si="13"/>
        <v>0</v>
      </c>
      <c r="Y48" s="44">
        <f t="shared" si="14"/>
        <v>1</v>
      </c>
      <c r="Z48" s="44">
        <f t="shared" si="15"/>
        <v>1</v>
      </c>
      <c r="AA48" s="41">
        <v>0.7</v>
      </c>
      <c r="AB48" s="41">
        <v>0.7</v>
      </c>
      <c r="AC48" s="41">
        <v>-0.3</v>
      </c>
      <c r="AD48" s="57">
        <v>1643</v>
      </c>
    </row>
    <row r="49" spans="1:30" ht="23.25" x14ac:dyDescent="0.25">
      <c r="A49" s="77" t="str">
        <f t="shared" si="8"/>
        <v>Дог. 1644/06-11 от 14/06/11-20/06/11; Ракшина И.В.</v>
      </c>
      <c r="B49" s="114" t="s">
        <v>211</v>
      </c>
      <c r="C49" s="86" t="s">
        <v>452</v>
      </c>
      <c r="D49" s="76" t="s">
        <v>42</v>
      </c>
      <c r="E49" s="1" t="s">
        <v>399</v>
      </c>
      <c r="F49" s="55" t="s">
        <v>545</v>
      </c>
      <c r="G49" s="38" t="s">
        <v>403</v>
      </c>
      <c r="H49" s="39" t="s">
        <v>38</v>
      </c>
      <c r="I49" s="46" t="s">
        <v>418</v>
      </c>
      <c r="J49" s="81" t="s">
        <v>419</v>
      </c>
      <c r="K49" s="47">
        <v>6000</v>
      </c>
      <c r="L49" s="39">
        <v>1</v>
      </c>
      <c r="M49" s="40"/>
      <c r="N49" s="40"/>
      <c r="O49" s="41">
        <f t="shared" si="9"/>
        <v>-0.3</v>
      </c>
      <c r="P49" s="42" t="s">
        <v>35</v>
      </c>
      <c r="Q49" s="42" t="s">
        <v>36</v>
      </c>
      <c r="R49" s="42" t="s">
        <v>37</v>
      </c>
      <c r="S49" s="42" t="s">
        <v>86</v>
      </c>
      <c r="T49" s="47">
        <f t="shared" si="10"/>
        <v>6000</v>
      </c>
      <c r="U49" s="47">
        <f t="shared" si="11"/>
        <v>6000</v>
      </c>
      <c r="V49" s="91"/>
      <c r="W49" s="43">
        <f t="shared" si="12"/>
        <v>0</v>
      </c>
      <c r="X49" s="96">
        <f t="shared" si="13"/>
        <v>0</v>
      </c>
      <c r="Y49" s="44">
        <f t="shared" si="14"/>
        <v>1</v>
      </c>
      <c r="Z49" s="44">
        <f t="shared" si="15"/>
        <v>1</v>
      </c>
      <c r="AA49" s="41">
        <v>0.7</v>
      </c>
      <c r="AB49" s="41">
        <v>0.7</v>
      </c>
      <c r="AC49" s="41">
        <v>-0.3</v>
      </c>
      <c r="AD49" s="57">
        <v>1644</v>
      </c>
    </row>
    <row r="50" spans="1:30" x14ac:dyDescent="0.25">
      <c r="A50" s="77" t="str">
        <f t="shared" si="8"/>
        <v>Дог. 1645/06-11 от 14/06/11-20/06/11; Короткин Б.А.</v>
      </c>
      <c r="B50" s="114" t="s">
        <v>211</v>
      </c>
      <c r="C50" s="86" t="s">
        <v>453</v>
      </c>
      <c r="D50" s="76" t="s">
        <v>42</v>
      </c>
      <c r="E50" s="1" t="s">
        <v>399</v>
      </c>
      <c r="F50" s="55" t="s">
        <v>546</v>
      </c>
      <c r="G50" s="38" t="s">
        <v>420</v>
      </c>
      <c r="H50" s="39" t="s">
        <v>38</v>
      </c>
      <c r="I50" s="46" t="s">
        <v>418</v>
      </c>
      <c r="J50" s="81" t="s">
        <v>421</v>
      </c>
      <c r="K50" s="47">
        <v>5500</v>
      </c>
      <c r="L50" s="39">
        <v>1</v>
      </c>
      <c r="M50" s="40"/>
      <c r="N50" s="40"/>
      <c r="O50" s="41">
        <f t="shared" si="9"/>
        <v>-0.3</v>
      </c>
      <c r="P50" s="42" t="s">
        <v>35</v>
      </c>
      <c r="Q50" s="42" t="s">
        <v>36</v>
      </c>
      <c r="R50" s="42" t="s">
        <v>37</v>
      </c>
      <c r="S50" s="42" t="s">
        <v>86</v>
      </c>
      <c r="T50" s="47">
        <f t="shared" si="10"/>
        <v>5500</v>
      </c>
      <c r="U50" s="47">
        <f t="shared" si="11"/>
        <v>5500</v>
      </c>
      <c r="V50" s="91"/>
      <c r="W50" s="43">
        <f t="shared" si="12"/>
        <v>0</v>
      </c>
      <c r="X50" s="96">
        <f t="shared" si="13"/>
        <v>0</v>
      </c>
      <c r="Y50" s="44">
        <f t="shared" si="14"/>
        <v>1</v>
      </c>
      <c r="Z50" s="44">
        <f t="shared" si="15"/>
        <v>1</v>
      </c>
      <c r="AA50" s="41">
        <v>0.7</v>
      </c>
      <c r="AB50" s="41">
        <v>0.7</v>
      </c>
      <c r="AC50" s="41">
        <v>-0.3</v>
      </c>
      <c r="AD50" s="57">
        <v>1645</v>
      </c>
    </row>
    <row r="51" spans="1:30" x14ac:dyDescent="0.25">
      <c r="A51" s="77" t="str">
        <f t="shared" si="8"/>
        <v>Дог. 1646/06-11 от 14/06/11-20/06/11; Вырская М.С.</v>
      </c>
      <c r="B51" s="114" t="s">
        <v>211</v>
      </c>
      <c r="C51" s="86" t="s">
        <v>454</v>
      </c>
      <c r="D51" s="76" t="s">
        <v>42</v>
      </c>
      <c r="E51" s="1" t="s">
        <v>399</v>
      </c>
      <c r="F51" s="55" t="s">
        <v>547</v>
      </c>
      <c r="G51" s="38" t="s">
        <v>404</v>
      </c>
      <c r="H51" s="39" t="s">
        <v>38</v>
      </c>
      <c r="I51" s="46" t="s">
        <v>418</v>
      </c>
      <c r="J51" s="81" t="s">
        <v>412</v>
      </c>
      <c r="K51" s="47">
        <v>5500</v>
      </c>
      <c r="L51" s="39">
        <v>1</v>
      </c>
      <c r="M51" s="40"/>
      <c r="N51" s="40"/>
      <c r="O51" s="41">
        <f t="shared" si="9"/>
        <v>-0.3</v>
      </c>
      <c r="P51" s="42" t="s">
        <v>35</v>
      </c>
      <c r="Q51" s="42" t="s">
        <v>36</v>
      </c>
      <c r="R51" s="42" t="s">
        <v>37</v>
      </c>
      <c r="S51" s="42" t="s">
        <v>86</v>
      </c>
      <c r="T51" s="47">
        <f t="shared" si="10"/>
        <v>5500</v>
      </c>
      <c r="U51" s="47">
        <f t="shared" si="11"/>
        <v>5500</v>
      </c>
      <c r="V51" s="91"/>
      <c r="W51" s="43">
        <f t="shared" si="12"/>
        <v>0</v>
      </c>
      <c r="X51" s="96">
        <f t="shared" si="13"/>
        <v>0</v>
      </c>
      <c r="Y51" s="44">
        <f t="shared" si="14"/>
        <v>1</v>
      </c>
      <c r="Z51" s="44">
        <f t="shared" si="15"/>
        <v>1</v>
      </c>
      <c r="AA51" s="41">
        <v>0.7</v>
      </c>
      <c r="AB51" s="41">
        <v>0.7</v>
      </c>
      <c r="AC51" s="41">
        <v>-0.3</v>
      </c>
      <c r="AD51" s="57">
        <v>1646</v>
      </c>
    </row>
    <row r="52" spans="1:30" x14ac:dyDescent="0.25">
      <c r="A52" s="77" t="str">
        <f t="shared" si="8"/>
        <v>Дог. 1647/06-11 от 14/06/11-20/06/11; Черненко О.Э.</v>
      </c>
      <c r="B52" s="114" t="s">
        <v>211</v>
      </c>
      <c r="C52" s="86" t="s">
        <v>455</v>
      </c>
      <c r="D52" s="76" t="s">
        <v>42</v>
      </c>
      <c r="E52" s="1" t="s">
        <v>399</v>
      </c>
      <c r="F52" s="55" t="s">
        <v>548</v>
      </c>
      <c r="G52" s="38" t="s">
        <v>401</v>
      </c>
      <c r="H52" s="39" t="s">
        <v>38</v>
      </c>
      <c r="I52" s="46" t="s">
        <v>418</v>
      </c>
      <c r="J52" s="81" t="s">
        <v>422</v>
      </c>
      <c r="K52" s="47">
        <v>4000</v>
      </c>
      <c r="L52" s="39">
        <v>1</v>
      </c>
      <c r="M52" s="40"/>
      <c r="N52" s="40"/>
      <c r="O52" s="41">
        <f t="shared" si="9"/>
        <v>-0.3</v>
      </c>
      <c r="P52" s="42" t="s">
        <v>35</v>
      </c>
      <c r="Q52" s="42" t="s">
        <v>36</v>
      </c>
      <c r="R52" s="42" t="s">
        <v>37</v>
      </c>
      <c r="S52" s="42" t="s">
        <v>86</v>
      </c>
      <c r="T52" s="47">
        <f t="shared" si="10"/>
        <v>4000</v>
      </c>
      <c r="U52" s="47">
        <f t="shared" si="11"/>
        <v>4000</v>
      </c>
      <c r="V52" s="91"/>
      <c r="W52" s="43">
        <f t="shared" si="12"/>
        <v>0</v>
      </c>
      <c r="X52" s="96">
        <f t="shared" si="13"/>
        <v>0</v>
      </c>
      <c r="Y52" s="44">
        <f t="shared" si="14"/>
        <v>1</v>
      </c>
      <c r="Z52" s="44">
        <f t="shared" si="15"/>
        <v>1</v>
      </c>
      <c r="AA52" s="41">
        <v>0.7</v>
      </c>
      <c r="AB52" s="41">
        <v>0.7</v>
      </c>
      <c r="AC52" s="41">
        <v>-0.3</v>
      </c>
      <c r="AD52" s="57">
        <v>1647</v>
      </c>
    </row>
    <row r="53" spans="1:30" x14ac:dyDescent="0.25">
      <c r="A53" s="77" t="str">
        <f t="shared" si="8"/>
        <v>Дог. 1648/06-11 от 23/05/11-30/05/11; Филиппов В.И.</v>
      </c>
      <c r="B53" s="114" t="s">
        <v>211</v>
      </c>
      <c r="C53" s="86" t="s">
        <v>456</v>
      </c>
      <c r="D53" s="76" t="s">
        <v>42</v>
      </c>
      <c r="E53" s="1" t="s">
        <v>399</v>
      </c>
      <c r="F53" s="55" t="s">
        <v>549</v>
      </c>
      <c r="G53" s="38" t="s">
        <v>423</v>
      </c>
      <c r="H53" s="39" t="s">
        <v>38</v>
      </c>
      <c r="I53" s="46" t="s">
        <v>398</v>
      </c>
      <c r="J53" s="81" t="s">
        <v>424</v>
      </c>
      <c r="K53" s="47">
        <v>5000</v>
      </c>
      <c r="L53" s="39">
        <v>1</v>
      </c>
      <c r="M53" s="40"/>
      <c r="N53" s="40"/>
      <c r="O53" s="41">
        <f t="shared" si="9"/>
        <v>-0.3</v>
      </c>
      <c r="P53" s="42" t="s">
        <v>35</v>
      </c>
      <c r="Q53" s="42" t="s">
        <v>36</v>
      </c>
      <c r="R53" s="42" t="s">
        <v>37</v>
      </c>
      <c r="S53" s="42" t="s">
        <v>86</v>
      </c>
      <c r="T53" s="47">
        <f t="shared" si="10"/>
        <v>5000</v>
      </c>
      <c r="U53" s="47">
        <f t="shared" si="11"/>
        <v>5000</v>
      </c>
      <c r="V53" s="91"/>
      <c r="W53" s="43">
        <f t="shared" si="12"/>
        <v>0</v>
      </c>
      <c r="X53" s="96">
        <f t="shared" si="13"/>
        <v>0</v>
      </c>
      <c r="Y53" s="44">
        <f t="shared" si="14"/>
        <v>1</v>
      </c>
      <c r="Z53" s="44">
        <f t="shared" si="15"/>
        <v>1</v>
      </c>
      <c r="AA53" s="41">
        <v>0.7</v>
      </c>
      <c r="AB53" s="41">
        <v>0.7</v>
      </c>
      <c r="AC53" s="41">
        <v>-0.3</v>
      </c>
      <c r="AD53" s="57">
        <v>1648</v>
      </c>
    </row>
    <row r="54" spans="1:30" ht="23.25" x14ac:dyDescent="0.25">
      <c r="A54" s="77" t="str">
        <f t="shared" si="8"/>
        <v>Дог. 1649/06-11 от 23/05/11-30/05/11; Тарадина Л.Д.</v>
      </c>
      <c r="B54" s="114" t="s">
        <v>211</v>
      </c>
      <c r="C54" s="86" t="s">
        <v>457</v>
      </c>
      <c r="D54" s="76" t="s">
        <v>42</v>
      </c>
      <c r="E54" s="1" t="s">
        <v>399</v>
      </c>
      <c r="F54" s="55" t="s">
        <v>550</v>
      </c>
      <c r="G54" s="38" t="s">
        <v>425</v>
      </c>
      <c r="H54" s="39" t="s">
        <v>38</v>
      </c>
      <c r="I54" s="46" t="s">
        <v>398</v>
      </c>
      <c r="J54" s="81" t="s">
        <v>402</v>
      </c>
      <c r="K54" s="47">
        <v>4500</v>
      </c>
      <c r="L54" s="39">
        <v>1</v>
      </c>
      <c r="M54" s="40"/>
      <c r="N54" s="40"/>
      <c r="O54" s="41">
        <f t="shared" si="9"/>
        <v>-0.3</v>
      </c>
      <c r="P54" s="42" t="s">
        <v>35</v>
      </c>
      <c r="Q54" s="42" t="s">
        <v>36</v>
      </c>
      <c r="R54" s="42" t="s">
        <v>37</v>
      </c>
      <c r="S54" s="42" t="s">
        <v>86</v>
      </c>
      <c r="T54" s="47">
        <f t="shared" si="10"/>
        <v>4500</v>
      </c>
      <c r="U54" s="47">
        <f t="shared" si="11"/>
        <v>4500</v>
      </c>
      <c r="V54" s="91"/>
      <c r="W54" s="43">
        <f t="shared" si="12"/>
        <v>0</v>
      </c>
      <c r="X54" s="96">
        <f t="shared" si="13"/>
        <v>0</v>
      </c>
      <c r="Y54" s="44">
        <f t="shared" si="14"/>
        <v>1</v>
      </c>
      <c r="Z54" s="44">
        <f t="shared" si="15"/>
        <v>1</v>
      </c>
      <c r="AA54" s="41">
        <v>0.7</v>
      </c>
      <c r="AB54" s="41">
        <v>0.7</v>
      </c>
      <c r="AC54" s="41">
        <v>-0.3</v>
      </c>
      <c r="AD54" s="57">
        <v>1649</v>
      </c>
    </row>
    <row r="55" spans="1:30" x14ac:dyDescent="0.25">
      <c r="A55" s="77" t="str">
        <f t="shared" si="8"/>
        <v>Дог. 1650/06-11 от 23/05/11-30/05/11; Савельева А.В.</v>
      </c>
      <c r="B55" s="114" t="s">
        <v>211</v>
      </c>
      <c r="C55" s="86" t="s">
        <v>458</v>
      </c>
      <c r="D55" s="76" t="s">
        <v>42</v>
      </c>
      <c r="E55" s="1" t="s">
        <v>399</v>
      </c>
      <c r="F55" s="55" t="s">
        <v>551</v>
      </c>
      <c r="G55" s="38" t="s">
        <v>426</v>
      </c>
      <c r="H55" s="39" t="s">
        <v>38</v>
      </c>
      <c r="I55" s="46" t="s">
        <v>398</v>
      </c>
      <c r="J55" s="81" t="s">
        <v>427</v>
      </c>
      <c r="K55" s="47">
        <v>10000</v>
      </c>
      <c r="L55" s="39">
        <v>1</v>
      </c>
      <c r="M55" s="40"/>
      <c r="N55" s="40"/>
      <c r="O55" s="41">
        <f t="shared" si="9"/>
        <v>-0.3</v>
      </c>
      <c r="P55" s="42" t="s">
        <v>35</v>
      </c>
      <c r="Q55" s="42" t="s">
        <v>36</v>
      </c>
      <c r="R55" s="42" t="s">
        <v>37</v>
      </c>
      <c r="S55" s="42" t="s">
        <v>86</v>
      </c>
      <c r="T55" s="47">
        <f t="shared" si="10"/>
        <v>10000</v>
      </c>
      <c r="U55" s="47">
        <f t="shared" si="11"/>
        <v>10000</v>
      </c>
      <c r="V55" s="91"/>
      <c r="W55" s="43">
        <f t="shared" si="12"/>
        <v>0</v>
      </c>
      <c r="X55" s="96">
        <f t="shared" si="13"/>
        <v>0</v>
      </c>
      <c r="Y55" s="44">
        <f t="shared" si="14"/>
        <v>1</v>
      </c>
      <c r="Z55" s="44">
        <f t="shared" si="15"/>
        <v>1</v>
      </c>
      <c r="AA55" s="41">
        <v>0.7</v>
      </c>
      <c r="AB55" s="41">
        <v>0.7</v>
      </c>
      <c r="AC55" s="41">
        <v>-0.3</v>
      </c>
      <c r="AD55" s="57">
        <v>1650</v>
      </c>
    </row>
    <row r="56" spans="1:30" x14ac:dyDescent="0.25">
      <c r="A56" s="77" t="str">
        <f t="shared" si="8"/>
        <v>Дог. 1651/06-11 от 30/05/11-06/06/11; Сидоров В.Н</v>
      </c>
      <c r="B56" s="114" t="s">
        <v>211</v>
      </c>
      <c r="C56" s="86" t="s">
        <v>459</v>
      </c>
      <c r="D56" s="76" t="s">
        <v>42</v>
      </c>
      <c r="E56" s="1" t="s">
        <v>399</v>
      </c>
      <c r="F56" s="55" t="s">
        <v>552</v>
      </c>
      <c r="G56" s="38" t="s">
        <v>428</v>
      </c>
      <c r="H56" s="39" t="s">
        <v>38</v>
      </c>
      <c r="I56" s="46" t="s">
        <v>406</v>
      </c>
      <c r="J56" s="81" t="s">
        <v>424</v>
      </c>
      <c r="K56" s="47">
        <v>5000</v>
      </c>
      <c r="L56" s="39">
        <v>1</v>
      </c>
      <c r="M56" s="40"/>
      <c r="N56" s="40"/>
      <c r="O56" s="41">
        <f t="shared" si="9"/>
        <v>-0.3</v>
      </c>
      <c r="P56" s="42" t="s">
        <v>35</v>
      </c>
      <c r="Q56" s="42" t="s">
        <v>36</v>
      </c>
      <c r="R56" s="42" t="s">
        <v>37</v>
      </c>
      <c r="S56" s="42" t="s">
        <v>86</v>
      </c>
      <c r="T56" s="47">
        <f t="shared" si="10"/>
        <v>5000</v>
      </c>
      <c r="U56" s="47">
        <f t="shared" si="11"/>
        <v>5000</v>
      </c>
      <c r="V56" s="91"/>
      <c r="W56" s="43">
        <f t="shared" si="12"/>
        <v>0</v>
      </c>
      <c r="X56" s="96">
        <f t="shared" si="13"/>
        <v>0</v>
      </c>
      <c r="Y56" s="44">
        <f t="shared" si="14"/>
        <v>1</v>
      </c>
      <c r="Z56" s="44">
        <f t="shared" si="15"/>
        <v>1</v>
      </c>
      <c r="AA56" s="41">
        <v>0.7</v>
      </c>
      <c r="AB56" s="41">
        <v>0.7</v>
      </c>
      <c r="AC56" s="41">
        <v>-0.3</v>
      </c>
      <c r="AD56" s="57">
        <v>1651</v>
      </c>
    </row>
    <row r="57" spans="1:30" ht="23.25" x14ac:dyDescent="0.25">
      <c r="A57" s="77" t="str">
        <f t="shared" si="8"/>
        <v>Дог. 1652/06-11 от 30/05/11-06/06/11; Тарадина Л.Д.</v>
      </c>
      <c r="B57" s="114" t="s">
        <v>211</v>
      </c>
      <c r="C57" s="86" t="s">
        <v>460</v>
      </c>
      <c r="D57" s="76" t="s">
        <v>42</v>
      </c>
      <c r="E57" s="1" t="s">
        <v>399</v>
      </c>
      <c r="F57" s="55" t="s">
        <v>553</v>
      </c>
      <c r="G57" s="38" t="s">
        <v>425</v>
      </c>
      <c r="H57" s="39" t="s">
        <v>38</v>
      </c>
      <c r="I57" s="46" t="s">
        <v>406</v>
      </c>
      <c r="J57" s="81" t="s">
        <v>402</v>
      </c>
      <c r="K57" s="47">
        <v>4500</v>
      </c>
      <c r="L57" s="39">
        <v>1</v>
      </c>
      <c r="M57" s="40"/>
      <c r="N57" s="40"/>
      <c r="O57" s="41">
        <f t="shared" si="9"/>
        <v>-0.3</v>
      </c>
      <c r="P57" s="42" t="s">
        <v>35</v>
      </c>
      <c r="Q57" s="42" t="s">
        <v>36</v>
      </c>
      <c r="R57" s="42" t="s">
        <v>37</v>
      </c>
      <c r="S57" s="42" t="s">
        <v>86</v>
      </c>
      <c r="T57" s="47">
        <f t="shared" si="10"/>
        <v>4500</v>
      </c>
      <c r="U57" s="47">
        <f t="shared" si="11"/>
        <v>4500</v>
      </c>
      <c r="V57" s="91"/>
      <c r="W57" s="43">
        <f t="shared" si="12"/>
        <v>0</v>
      </c>
      <c r="X57" s="96">
        <f t="shared" si="13"/>
        <v>0</v>
      </c>
      <c r="Y57" s="44">
        <f t="shared" si="14"/>
        <v>1</v>
      </c>
      <c r="Z57" s="44">
        <f t="shared" si="15"/>
        <v>1</v>
      </c>
      <c r="AA57" s="41">
        <v>0.7</v>
      </c>
      <c r="AB57" s="41">
        <v>0.7</v>
      </c>
      <c r="AC57" s="41">
        <v>-0.3</v>
      </c>
      <c r="AD57" s="57">
        <v>1652</v>
      </c>
    </row>
    <row r="58" spans="1:30" x14ac:dyDescent="0.25">
      <c r="A58" s="77" t="str">
        <f t="shared" si="8"/>
        <v>Дог. 1653/06-11 от 24/02/11-03/06/11; Нужа И.В.</v>
      </c>
      <c r="B58" s="114" t="s">
        <v>370</v>
      </c>
      <c r="C58" s="86" t="s">
        <v>461</v>
      </c>
      <c r="D58" s="76" t="s">
        <v>42</v>
      </c>
      <c r="E58" s="1" t="s">
        <v>432</v>
      </c>
      <c r="F58" s="55" t="s">
        <v>554</v>
      </c>
      <c r="G58" s="38" t="s">
        <v>429</v>
      </c>
      <c r="H58" s="39" t="s">
        <v>38</v>
      </c>
      <c r="I58" s="46" t="s">
        <v>430</v>
      </c>
      <c r="J58" s="81" t="s">
        <v>431</v>
      </c>
      <c r="K58" s="47">
        <v>80000</v>
      </c>
      <c r="L58" s="39">
        <v>1</v>
      </c>
      <c r="M58" s="40"/>
      <c r="N58" s="40"/>
      <c r="O58" s="41">
        <f t="shared" si="9"/>
        <v>-0.3</v>
      </c>
      <c r="P58" s="42" t="s">
        <v>35</v>
      </c>
      <c r="Q58" s="42" t="s">
        <v>36</v>
      </c>
      <c r="R58" s="42" t="s">
        <v>37</v>
      </c>
      <c r="S58" s="42" t="s">
        <v>86</v>
      </c>
      <c r="T58" s="47">
        <f t="shared" si="10"/>
        <v>80000</v>
      </c>
      <c r="U58" s="47">
        <f t="shared" si="11"/>
        <v>80000</v>
      </c>
      <c r="V58" s="91"/>
      <c r="W58" s="43">
        <f t="shared" si="12"/>
        <v>0</v>
      </c>
      <c r="X58" s="96">
        <f t="shared" si="13"/>
        <v>0</v>
      </c>
      <c r="Y58" s="44">
        <f t="shared" si="14"/>
        <v>1</v>
      </c>
      <c r="Z58" s="44">
        <f t="shared" si="15"/>
        <v>1</v>
      </c>
      <c r="AA58" s="41">
        <v>0.7</v>
      </c>
      <c r="AB58" s="41">
        <v>0.7</v>
      </c>
      <c r="AC58" s="41">
        <v>-0.3</v>
      </c>
      <c r="AD58" s="57">
        <v>1653</v>
      </c>
    </row>
    <row r="59" spans="1:30" x14ac:dyDescent="0.25">
      <c r="A59" s="77" t="str">
        <f t="shared" si="8"/>
        <v>Дог. 1654/06-11 от 17/03/11-15/06/11; Быховский Я.С.</v>
      </c>
      <c r="B59" s="114" t="s">
        <v>370</v>
      </c>
      <c r="C59" s="86" t="s">
        <v>462</v>
      </c>
      <c r="D59" s="76" t="s">
        <v>42</v>
      </c>
      <c r="E59" s="1" t="s">
        <v>432</v>
      </c>
      <c r="F59" s="55" t="s">
        <v>555</v>
      </c>
      <c r="G59" s="38" t="s">
        <v>433</v>
      </c>
      <c r="H59" s="39" t="s">
        <v>38</v>
      </c>
      <c r="I59" s="46" t="s">
        <v>434</v>
      </c>
      <c r="J59" s="81" t="s">
        <v>435</v>
      </c>
      <c r="K59" s="47">
        <v>21000</v>
      </c>
      <c r="L59" s="39">
        <v>1</v>
      </c>
      <c r="M59" s="40"/>
      <c r="N59" s="40"/>
      <c r="O59" s="41">
        <f t="shared" si="9"/>
        <v>-0.3</v>
      </c>
      <c r="P59" s="42" t="s">
        <v>35</v>
      </c>
      <c r="Q59" s="42" t="s">
        <v>36</v>
      </c>
      <c r="R59" s="42" t="s">
        <v>37</v>
      </c>
      <c r="S59" s="42" t="s">
        <v>86</v>
      </c>
      <c r="T59" s="47">
        <f t="shared" si="10"/>
        <v>21000</v>
      </c>
      <c r="U59" s="47">
        <f t="shared" si="11"/>
        <v>21000</v>
      </c>
      <c r="V59" s="91"/>
      <c r="W59" s="43">
        <f t="shared" si="12"/>
        <v>0</v>
      </c>
      <c r="X59" s="96">
        <f t="shared" si="13"/>
        <v>0</v>
      </c>
      <c r="Y59" s="44">
        <f t="shared" si="14"/>
        <v>1</v>
      </c>
      <c r="Z59" s="44">
        <f t="shared" si="15"/>
        <v>1</v>
      </c>
      <c r="AA59" s="41">
        <v>0.7</v>
      </c>
      <c r="AB59" s="41">
        <v>0.7</v>
      </c>
      <c r="AC59" s="41">
        <v>-0.3</v>
      </c>
      <c r="AD59" s="57">
        <v>1654</v>
      </c>
    </row>
    <row r="60" spans="1:30" x14ac:dyDescent="0.25">
      <c r="A60" s="77" t="str">
        <f t="shared" si="8"/>
        <v>Дог. 1656/06-11 от 01/03/11-15/06/11; Бурдюкова Е.В.</v>
      </c>
      <c r="B60" s="114" t="s">
        <v>370</v>
      </c>
      <c r="C60" s="86" t="s">
        <v>463</v>
      </c>
      <c r="D60" s="76" t="s">
        <v>42</v>
      </c>
      <c r="E60" s="1" t="s">
        <v>432</v>
      </c>
      <c r="F60" s="55" t="s">
        <v>556</v>
      </c>
      <c r="G60" s="38" t="s">
        <v>382</v>
      </c>
      <c r="H60" s="39" t="s">
        <v>38</v>
      </c>
      <c r="I60" s="46" t="s">
        <v>436</v>
      </c>
      <c r="J60" s="81" t="s">
        <v>435</v>
      </c>
      <c r="K60" s="47">
        <v>84000</v>
      </c>
      <c r="L60" s="39">
        <v>1</v>
      </c>
      <c r="M60" s="40"/>
      <c r="N60" s="40"/>
      <c r="O60" s="41">
        <f t="shared" si="9"/>
        <v>-0.3</v>
      </c>
      <c r="P60" s="42" t="s">
        <v>35</v>
      </c>
      <c r="Q60" s="42" t="s">
        <v>36</v>
      </c>
      <c r="R60" s="42" t="s">
        <v>37</v>
      </c>
      <c r="S60" s="42" t="s">
        <v>86</v>
      </c>
      <c r="T60" s="47">
        <f t="shared" si="10"/>
        <v>84000</v>
      </c>
      <c r="U60" s="47">
        <f t="shared" si="11"/>
        <v>84000</v>
      </c>
      <c r="V60" s="91"/>
      <c r="W60" s="43">
        <f t="shared" si="12"/>
        <v>0</v>
      </c>
      <c r="X60" s="96">
        <f t="shared" si="13"/>
        <v>0</v>
      </c>
      <c r="Y60" s="44">
        <f t="shared" si="14"/>
        <v>1</v>
      </c>
      <c r="Z60" s="44">
        <f t="shared" si="15"/>
        <v>1</v>
      </c>
      <c r="AA60" s="41">
        <v>0.7</v>
      </c>
      <c r="AB60" s="41">
        <v>0.7</v>
      </c>
      <c r="AC60" s="41">
        <v>-0.3</v>
      </c>
      <c r="AD60" s="57">
        <v>1656</v>
      </c>
    </row>
    <row r="61" spans="1:30" x14ac:dyDescent="0.25">
      <c r="A61" s="77" t="str">
        <f t="shared" si="8"/>
        <v>Дог. 1657/06-11 от 25/04/11-15/06/11; Чижов А.В.</v>
      </c>
      <c r="B61" s="114" t="s">
        <v>370</v>
      </c>
      <c r="C61" s="86" t="s">
        <v>464</v>
      </c>
      <c r="D61" s="76" t="s">
        <v>42</v>
      </c>
      <c r="E61" s="1" t="s">
        <v>432</v>
      </c>
      <c r="F61" s="55" t="s">
        <v>557</v>
      </c>
      <c r="G61" s="38" t="s">
        <v>437</v>
      </c>
      <c r="H61" s="39" t="s">
        <v>38</v>
      </c>
      <c r="I61" s="46" t="s">
        <v>438</v>
      </c>
      <c r="J61" s="81" t="s">
        <v>435</v>
      </c>
      <c r="K61" s="47">
        <v>21000</v>
      </c>
      <c r="L61" s="39">
        <v>1</v>
      </c>
      <c r="M61" s="40"/>
      <c r="N61" s="40"/>
      <c r="O61" s="41">
        <f t="shared" si="9"/>
        <v>-0.3</v>
      </c>
      <c r="P61" s="42" t="s">
        <v>35</v>
      </c>
      <c r="Q61" s="42" t="s">
        <v>36</v>
      </c>
      <c r="R61" s="42" t="s">
        <v>37</v>
      </c>
      <c r="S61" s="42" t="s">
        <v>86</v>
      </c>
      <c r="T61" s="47">
        <f t="shared" si="10"/>
        <v>21000</v>
      </c>
      <c r="U61" s="47">
        <f t="shared" si="11"/>
        <v>21000</v>
      </c>
      <c r="V61" s="91"/>
      <c r="W61" s="43">
        <f t="shared" si="12"/>
        <v>0</v>
      </c>
      <c r="X61" s="96">
        <f t="shared" si="13"/>
        <v>0</v>
      </c>
      <c r="Y61" s="44">
        <f t="shared" si="14"/>
        <v>1</v>
      </c>
      <c r="Z61" s="44">
        <f t="shared" si="15"/>
        <v>1</v>
      </c>
      <c r="AA61" s="41">
        <v>0.7</v>
      </c>
      <c r="AB61" s="41">
        <v>0.7</v>
      </c>
      <c r="AC61" s="41">
        <v>-0.3</v>
      </c>
      <c r="AD61" s="57">
        <v>1657</v>
      </c>
    </row>
    <row r="62" spans="1:30" x14ac:dyDescent="0.25">
      <c r="A62" s="77" t="str">
        <f t="shared" si="8"/>
        <v>Дог. 1658/06-11 от 17/03/11-15/06/11; Коровко А.В.</v>
      </c>
      <c r="B62" s="114" t="s">
        <v>370</v>
      </c>
      <c r="C62" s="86" t="s">
        <v>465</v>
      </c>
      <c r="D62" s="76" t="s">
        <v>42</v>
      </c>
      <c r="E62" s="1" t="s">
        <v>432</v>
      </c>
      <c r="F62" s="55" t="s">
        <v>558</v>
      </c>
      <c r="G62" s="38" t="s">
        <v>417</v>
      </c>
      <c r="H62" s="39" t="s">
        <v>38</v>
      </c>
      <c r="I62" s="46" t="s">
        <v>434</v>
      </c>
      <c r="J62" s="81" t="s">
        <v>435</v>
      </c>
      <c r="K62" s="47">
        <v>21000</v>
      </c>
      <c r="L62" s="39">
        <v>1</v>
      </c>
      <c r="M62" s="40"/>
      <c r="N62" s="40"/>
      <c r="O62" s="41">
        <f t="shared" si="9"/>
        <v>-0.3</v>
      </c>
      <c r="P62" s="42" t="s">
        <v>35</v>
      </c>
      <c r="Q62" s="42" t="s">
        <v>36</v>
      </c>
      <c r="R62" s="42" t="s">
        <v>37</v>
      </c>
      <c r="S62" s="42" t="s">
        <v>86</v>
      </c>
      <c r="T62" s="47">
        <f t="shared" si="10"/>
        <v>21000</v>
      </c>
      <c r="U62" s="47">
        <f t="shared" si="11"/>
        <v>21000</v>
      </c>
      <c r="V62" s="91"/>
      <c r="W62" s="43">
        <f t="shared" si="12"/>
        <v>0</v>
      </c>
      <c r="X62" s="96">
        <f t="shared" si="13"/>
        <v>0</v>
      </c>
      <c r="Y62" s="44">
        <f t="shared" si="14"/>
        <v>1</v>
      </c>
      <c r="Z62" s="44">
        <f t="shared" si="15"/>
        <v>1</v>
      </c>
      <c r="AA62" s="41">
        <v>0.7</v>
      </c>
      <c r="AB62" s="41">
        <v>0.7</v>
      </c>
      <c r="AC62" s="41">
        <v>-0.3</v>
      </c>
      <c r="AD62" s="57">
        <v>1658</v>
      </c>
    </row>
    <row r="63" spans="1:30" ht="23.25" x14ac:dyDescent="0.25">
      <c r="A63" s="77" t="str">
        <f t="shared" si="8"/>
        <v>Дог. 1659/06-11 от 24/02/11-03/06/11; Молчанова Т.В.</v>
      </c>
      <c r="B63" s="114" t="s">
        <v>370</v>
      </c>
      <c r="C63" s="86" t="s">
        <v>466</v>
      </c>
      <c r="D63" s="76" t="s">
        <v>42</v>
      </c>
      <c r="E63" s="1" t="s">
        <v>432</v>
      </c>
      <c r="F63" s="55" t="s">
        <v>559</v>
      </c>
      <c r="G63" s="38" t="s">
        <v>439</v>
      </c>
      <c r="H63" s="39" t="s">
        <v>38</v>
      </c>
      <c r="I63" s="46" t="s">
        <v>430</v>
      </c>
      <c r="J63" s="81" t="s">
        <v>440</v>
      </c>
      <c r="K63" s="47">
        <v>17600</v>
      </c>
      <c r="L63" s="39">
        <v>1</v>
      </c>
      <c r="M63" s="40"/>
      <c r="N63" s="40"/>
      <c r="O63" s="41">
        <f t="shared" si="9"/>
        <v>-0.3</v>
      </c>
      <c r="P63" s="42" t="s">
        <v>35</v>
      </c>
      <c r="Q63" s="42" t="s">
        <v>36</v>
      </c>
      <c r="R63" s="42" t="s">
        <v>37</v>
      </c>
      <c r="S63" s="42" t="s">
        <v>86</v>
      </c>
      <c r="T63" s="47">
        <f t="shared" si="10"/>
        <v>17600</v>
      </c>
      <c r="U63" s="47">
        <f t="shared" si="11"/>
        <v>17600</v>
      </c>
      <c r="V63" s="91"/>
      <c r="W63" s="43">
        <f t="shared" si="12"/>
        <v>0</v>
      </c>
      <c r="X63" s="96">
        <f t="shared" si="13"/>
        <v>0</v>
      </c>
      <c r="Y63" s="44">
        <f t="shared" si="14"/>
        <v>1</v>
      </c>
      <c r="Z63" s="44">
        <f t="shared" si="15"/>
        <v>1</v>
      </c>
      <c r="AA63" s="41">
        <v>0.7</v>
      </c>
      <c r="AB63" s="41">
        <v>0.7</v>
      </c>
      <c r="AC63" s="41">
        <v>-0.3</v>
      </c>
      <c r="AD63" s="57">
        <v>1659</v>
      </c>
    </row>
    <row r="64" spans="1:30" x14ac:dyDescent="0.25">
      <c r="A64" s="77" t="str">
        <f t="shared" ref="A64:A71" si="16">CONCATENATE("Дог. ",F64," от ",I64,"; ",G64)</f>
        <v>Дог. 1660/06-11 от 24/02/11-03/06/11; Кравченко В.В.</v>
      </c>
      <c r="B64" s="114" t="s">
        <v>370</v>
      </c>
      <c r="C64" s="86" t="s">
        <v>467</v>
      </c>
      <c r="D64" s="76" t="s">
        <v>42</v>
      </c>
      <c r="E64" s="1" t="s">
        <v>432</v>
      </c>
      <c r="F64" s="55" t="s">
        <v>560</v>
      </c>
      <c r="G64" s="38" t="s">
        <v>441</v>
      </c>
      <c r="H64" s="39" t="s">
        <v>38</v>
      </c>
      <c r="I64" s="46" t="s">
        <v>430</v>
      </c>
      <c r="J64" s="81" t="s">
        <v>431</v>
      </c>
      <c r="K64" s="47">
        <v>80000</v>
      </c>
      <c r="L64" s="39">
        <v>1</v>
      </c>
      <c r="M64" s="40"/>
      <c r="N64" s="40"/>
      <c r="O64" s="41">
        <f t="shared" ref="O64:O71" si="17">IF((Z64-Y64)&gt;1,AA64,IF((Z64-Y64)=1,AB64,AC64))</f>
        <v>-0.3</v>
      </c>
      <c r="P64" s="42" t="s">
        <v>35</v>
      </c>
      <c r="Q64" s="42" t="s">
        <v>36</v>
      </c>
      <c r="R64" s="42" t="s">
        <v>37</v>
      </c>
      <c r="S64" s="42" t="s">
        <v>86</v>
      </c>
      <c r="T64" s="47">
        <f t="shared" ref="T64:T71" si="18">K64</f>
        <v>80000</v>
      </c>
      <c r="U64" s="47">
        <f t="shared" ref="U64:U71" si="19">T64</f>
        <v>80000</v>
      </c>
      <c r="V64" s="91"/>
      <c r="W64" s="43">
        <f t="shared" ref="W64:W71" si="20">DAY(M64)</f>
        <v>0</v>
      </c>
      <c r="X64" s="96">
        <f t="shared" ref="X64:X71" si="21">DAY(N64)</f>
        <v>0</v>
      </c>
      <c r="Y64" s="44">
        <f t="shared" ref="Y64:Y71" si="22">MONTH(M64)</f>
        <v>1</v>
      </c>
      <c r="Z64" s="44">
        <f t="shared" ref="Z64:Z71" si="23">MONTH(N64)</f>
        <v>1</v>
      </c>
      <c r="AA64" s="41">
        <v>0.7</v>
      </c>
      <c r="AB64" s="41">
        <v>0.7</v>
      </c>
      <c r="AC64" s="41">
        <v>-0.3</v>
      </c>
      <c r="AD64" s="57">
        <v>1660</v>
      </c>
    </row>
    <row r="65" spans="1:30" x14ac:dyDescent="0.25">
      <c r="A65" s="77" t="str">
        <f t="shared" si="16"/>
        <v>Дог. 1661/06-11 от 24/02/11-03/06/11; Щемелева И.Ю.</v>
      </c>
      <c r="B65" s="114" t="s">
        <v>370</v>
      </c>
      <c r="C65" s="86" t="s">
        <v>468</v>
      </c>
      <c r="D65" s="76" t="s">
        <v>42</v>
      </c>
      <c r="E65" s="1" t="s">
        <v>432</v>
      </c>
      <c r="F65" s="55" t="s">
        <v>561</v>
      </c>
      <c r="G65" s="38" t="s">
        <v>442</v>
      </c>
      <c r="H65" s="39" t="s">
        <v>38</v>
      </c>
      <c r="I65" s="46" t="s">
        <v>430</v>
      </c>
      <c r="J65" s="81" t="s">
        <v>431</v>
      </c>
      <c r="K65" s="47">
        <v>8000</v>
      </c>
      <c r="L65" s="39">
        <v>1</v>
      </c>
      <c r="M65" s="40"/>
      <c r="N65" s="40"/>
      <c r="O65" s="41">
        <f t="shared" si="17"/>
        <v>-0.3</v>
      </c>
      <c r="P65" s="42" t="s">
        <v>35</v>
      </c>
      <c r="Q65" s="42" t="s">
        <v>36</v>
      </c>
      <c r="R65" s="42" t="s">
        <v>37</v>
      </c>
      <c r="S65" s="42" t="s">
        <v>86</v>
      </c>
      <c r="T65" s="47">
        <f t="shared" si="18"/>
        <v>8000</v>
      </c>
      <c r="U65" s="47">
        <f t="shared" si="19"/>
        <v>8000</v>
      </c>
      <c r="V65" s="91"/>
      <c r="W65" s="43">
        <f t="shared" si="20"/>
        <v>0</v>
      </c>
      <c r="X65" s="96">
        <f t="shared" si="21"/>
        <v>0</v>
      </c>
      <c r="Y65" s="44">
        <f t="shared" si="22"/>
        <v>1</v>
      </c>
      <c r="Z65" s="44">
        <f t="shared" si="23"/>
        <v>1</v>
      </c>
      <c r="AA65" s="41">
        <v>0.7</v>
      </c>
      <c r="AB65" s="41">
        <v>0.7</v>
      </c>
      <c r="AC65" s="41">
        <v>-0.3</v>
      </c>
      <c r="AD65" s="57">
        <v>1661</v>
      </c>
    </row>
    <row r="66" spans="1:30" x14ac:dyDescent="0.25">
      <c r="A66" s="77" t="str">
        <f t="shared" si="16"/>
        <v>Дог. 1662/06-11 от 20/05/11-31/05/11; Трель П.А.</v>
      </c>
      <c r="B66" s="118" t="s">
        <v>443</v>
      </c>
      <c r="C66" s="86" t="s">
        <v>469</v>
      </c>
      <c r="D66" s="76" t="s">
        <v>42</v>
      </c>
      <c r="E66" s="1" t="s">
        <v>445</v>
      </c>
      <c r="F66" s="55" t="s">
        <v>562</v>
      </c>
      <c r="G66" s="38" t="s">
        <v>444</v>
      </c>
      <c r="H66" s="39" t="s">
        <v>38</v>
      </c>
      <c r="I66" s="46" t="s">
        <v>446</v>
      </c>
      <c r="J66" s="81" t="s">
        <v>447</v>
      </c>
      <c r="K66" s="47">
        <v>34000</v>
      </c>
      <c r="L66" s="39">
        <v>1</v>
      </c>
      <c r="M66" s="40"/>
      <c r="N66" s="40"/>
      <c r="O66" s="41">
        <f t="shared" si="17"/>
        <v>-0.3</v>
      </c>
      <c r="P66" s="42" t="s">
        <v>35</v>
      </c>
      <c r="Q66" s="42" t="s">
        <v>36</v>
      </c>
      <c r="R66" s="42" t="s">
        <v>37</v>
      </c>
      <c r="S66" s="42" t="s">
        <v>86</v>
      </c>
      <c r="T66" s="47">
        <f t="shared" si="18"/>
        <v>34000</v>
      </c>
      <c r="U66" s="47">
        <f t="shared" si="19"/>
        <v>34000</v>
      </c>
      <c r="V66" s="91"/>
      <c r="W66" s="43">
        <f t="shared" si="20"/>
        <v>0</v>
      </c>
      <c r="X66" s="96">
        <f t="shared" si="21"/>
        <v>0</v>
      </c>
      <c r="Y66" s="44">
        <f t="shared" si="22"/>
        <v>1</v>
      </c>
      <c r="Z66" s="44">
        <f t="shared" si="23"/>
        <v>1</v>
      </c>
      <c r="AA66" s="41">
        <v>0.7</v>
      </c>
      <c r="AB66" s="41">
        <v>0.7</v>
      </c>
      <c r="AC66" s="41">
        <v>-0.3</v>
      </c>
      <c r="AD66" s="57">
        <v>1662</v>
      </c>
    </row>
    <row r="67" spans="1:30" x14ac:dyDescent="0.25">
      <c r="A67" s="77" t="str">
        <f t="shared" si="16"/>
        <v>Дог. 1663/06-11 от 20/05/11-31/05/11; Трель П.А.</v>
      </c>
      <c r="B67" s="118" t="s">
        <v>443</v>
      </c>
      <c r="C67" s="86" t="s">
        <v>470</v>
      </c>
      <c r="D67" s="76" t="s">
        <v>42</v>
      </c>
      <c r="E67" s="1" t="s">
        <v>445</v>
      </c>
      <c r="F67" s="55" t="s">
        <v>563</v>
      </c>
      <c r="G67" s="38" t="s">
        <v>444</v>
      </c>
      <c r="H67" s="39" t="s">
        <v>38</v>
      </c>
      <c r="I67" s="46" t="s">
        <v>446</v>
      </c>
      <c r="J67" s="81" t="s">
        <v>448</v>
      </c>
      <c r="K67" s="47">
        <v>16500</v>
      </c>
      <c r="L67" s="39">
        <v>1</v>
      </c>
      <c r="M67" s="40"/>
      <c r="N67" s="40"/>
      <c r="O67" s="41">
        <f t="shared" si="17"/>
        <v>-0.3</v>
      </c>
      <c r="P67" s="42" t="s">
        <v>35</v>
      </c>
      <c r="Q67" s="42" t="s">
        <v>36</v>
      </c>
      <c r="R67" s="42" t="s">
        <v>37</v>
      </c>
      <c r="S67" s="42" t="s">
        <v>86</v>
      </c>
      <c r="T67" s="47">
        <f t="shared" si="18"/>
        <v>16500</v>
      </c>
      <c r="U67" s="47">
        <f t="shared" si="19"/>
        <v>16500</v>
      </c>
      <c r="V67" s="91"/>
      <c r="W67" s="43">
        <f t="shared" si="20"/>
        <v>0</v>
      </c>
      <c r="X67" s="96">
        <f t="shared" si="21"/>
        <v>0</v>
      </c>
      <c r="Y67" s="44">
        <f t="shared" si="22"/>
        <v>1</v>
      </c>
      <c r="Z67" s="44">
        <f t="shared" si="23"/>
        <v>1</v>
      </c>
      <c r="AA67" s="41">
        <v>0.7</v>
      </c>
      <c r="AB67" s="41">
        <v>0.7</v>
      </c>
      <c r="AC67" s="41">
        <v>-0.3</v>
      </c>
      <c r="AD67" s="57">
        <v>1663</v>
      </c>
    </row>
    <row r="68" spans="1:30" x14ac:dyDescent="0.25">
      <c r="A68" s="77" t="str">
        <f t="shared" si="16"/>
        <v>Дог. 1664/06-11 от 14/06/11-20/06/11; Сидоров В.Н</v>
      </c>
      <c r="B68" s="114" t="s">
        <v>211</v>
      </c>
      <c r="C68" s="86" t="s">
        <v>471</v>
      </c>
      <c r="D68" s="76" t="s">
        <v>42</v>
      </c>
      <c r="E68" s="1" t="s">
        <v>399</v>
      </c>
      <c r="F68" s="55" t="s">
        <v>564</v>
      </c>
      <c r="G68" s="38" t="s">
        <v>428</v>
      </c>
      <c r="H68" s="39" t="s">
        <v>38</v>
      </c>
      <c r="I68" s="46" t="s">
        <v>418</v>
      </c>
      <c r="J68" s="81" t="s">
        <v>424</v>
      </c>
      <c r="K68" s="47">
        <v>5000</v>
      </c>
      <c r="L68" s="39">
        <v>1</v>
      </c>
      <c r="M68" s="40"/>
      <c r="N68" s="40"/>
      <c r="O68" s="41">
        <f t="shared" si="17"/>
        <v>-0.3</v>
      </c>
      <c r="P68" s="42" t="s">
        <v>35</v>
      </c>
      <c r="Q68" s="42" t="s">
        <v>36</v>
      </c>
      <c r="R68" s="42" t="s">
        <v>37</v>
      </c>
      <c r="S68" s="42" t="s">
        <v>86</v>
      </c>
      <c r="T68" s="47">
        <f t="shared" si="18"/>
        <v>5000</v>
      </c>
      <c r="U68" s="47">
        <f t="shared" si="19"/>
        <v>5000</v>
      </c>
      <c r="V68" s="91"/>
      <c r="W68" s="43">
        <f t="shared" si="20"/>
        <v>0</v>
      </c>
      <c r="X68" s="96">
        <f t="shared" si="21"/>
        <v>0</v>
      </c>
      <c r="Y68" s="44">
        <f t="shared" si="22"/>
        <v>1</v>
      </c>
      <c r="Z68" s="44">
        <f t="shared" si="23"/>
        <v>1</v>
      </c>
      <c r="AA68" s="41">
        <v>0.7</v>
      </c>
      <c r="AB68" s="41">
        <v>0.7</v>
      </c>
      <c r="AC68" s="41">
        <v>-0.3</v>
      </c>
      <c r="AD68" s="57">
        <v>1664</v>
      </c>
    </row>
    <row r="69" spans="1:30" ht="23.25" x14ac:dyDescent="0.25">
      <c r="A69" s="77" t="str">
        <f t="shared" si="16"/>
        <v>Дог. 1665/06-11 от 01/06/11-30/06/11; Хасанов М.Ф.</v>
      </c>
      <c r="B69" s="114" t="s">
        <v>311</v>
      </c>
      <c r="C69" s="86" t="s">
        <v>472</v>
      </c>
      <c r="D69" s="76" t="s">
        <v>42</v>
      </c>
      <c r="E69" s="119" t="s">
        <v>432</v>
      </c>
      <c r="F69" s="120" t="s">
        <v>565</v>
      </c>
      <c r="G69" s="117" t="s">
        <v>126</v>
      </c>
      <c r="H69" s="121" t="s">
        <v>38</v>
      </c>
      <c r="I69" s="122" t="s">
        <v>372</v>
      </c>
      <c r="J69" s="123" t="s">
        <v>449</v>
      </c>
      <c r="K69" s="124">
        <v>30000</v>
      </c>
      <c r="L69" s="39">
        <v>1</v>
      </c>
      <c r="M69" s="40"/>
      <c r="N69" s="40"/>
      <c r="O69" s="41">
        <f t="shared" si="17"/>
        <v>-0.3</v>
      </c>
      <c r="P69" s="42" t="s">
        <v>35</v>
      </c>
      <c r="Q69" s="42" t="s">
        <v>36</v>
      </c>
      <c r="R69" s="42" t="s">
        <v>37</v>
      </c>
      <c r="S69" s="42" t="s">
        <v>86</v>
      </c>
      <c r="T69" s="47">
        <f t="shared" si="18"/>
        <v>30000</v>
      </c>
      <c r="U69" s="47">
        <f t="shared" si="19"/>
        <v>30000</v>
      </c>
      <c r="V69" s="91"/>
      <c r="W69" s="43">
        <f t="shared" si="20"/>
        <v>0</v>
      </c>
      <c r="X69" s="96">
        <f t="shared" si="21"/>
        <v>0</v>
      </c>
      <c r="Y69" s="44">
        <f t="shared" si="22"/>
        <v>1</v>
      </c>
      <c r="Z69" s="44">
        <f t="shared" si="23"/>
        <v>1</v>
      </c>
      <c r="AA69" s="41">
        <v>0.7</v>
      </c>
      <c r="AB69" s="41">
        <v>0.7</v>
      </c>
      <c r="AC69" s="41">
        <v>-0.3</v>
      </c>
      <c r="AD69" s="57">
        <v>1665</v>
      </c>
    </row>
    <row r="70" spans="1:30" x14ac:dyDescent="0.25">
      <c r="A70" s="77" t="str">
        <f t="shared" si="16"/>
        <v>Дог. 1666/06-11 от 18/05/11-20/06/11; Иванов П.В.</v>
      </c>
      <c r="B70" s="125" t="s">
        <v>491</v>
      </c>
      <c r="C70" s="86" t="s">
        <v>473</v>
      </c>
      <c r="D70" s="76" t="s">
        <v>42</v>
      </c>
      <c r="E70" s="1" t="s">
        <v>488</v>
      </c>
      <c r="F70" s="55" t="s">
        <v>566</v>
      </c>
      <c r="G70" s="38" t="s">
        <v>485</v>
      </c>
      <c r="H70" s="39" t="s">
        <v>38</v>
      </c>
      <c r="I70" s="46" t="s">
        <v>486</v>
      </c>
      <c r="J70" s="81" t="s">
        <v>487</v>
      </c>
      <c r="K70" s="47">
        <v>28000</v>
      </c>
      <c r="L70" s="39">
        <v>1</v>
      </c>
      <c r="M70" s="40"/>
      <c r="N70" s="40"/>
      <c r="O70" s="41">
        <f t="shared" si="17"/>
        <v>-0.3</v>
      </c>
      <c r="P70" s="42" t="s">
        <v>35</v>
      </c>
      <c r="Q70" s="42" t="s">
        <v>36</v>
      </c>
      <c r="R70" s="42" t="s">
        <v>37</v>
      </c>
      <c r="S70" s="42" t="s">
        <v>86</v>
      </c>
      <c r="T70" s="47">
        <f t="shared" si="18"/>
        <v>28000</v>
      </c>
      <c r="U70" s="47">
        <f t="shared" si="19"/>
        <v>28000</v>
      </c>
      <c r="V70" s="91"/>
      <c r="W70" s="43">
        <f t="shared" si="20"/>
        <v>0</v>
      </c>
      <c r="X70" s="96">
        <f t="shared" si="21"/>
        <v>0</v>
      </c>
      <c r="Y70" s="44">
        <f t="shared" si="22"/>
        <v>1</v>
      </c>
      <c r="Z70" s="44">
        <f t="shared" si="23"/>
        <v>1</v>
      </c>
      <c r="AA70" s="41">
        <v>0.7</v>
      </c>
      <c r="AB70" s="41">
        <v>0.7</v>
      </c>
      <c r="AC70" s="41">
        <v>-0.3</v>
      </c>
      <c r="AD70" s="57">
        <v>1666</v>
      </c>
    </row>
    <row r="71" spans="1:30" ht="23.25" x14ac:dyDescent="0.25">
      <c r="A71" s="77" t="str">
        <f t="shared" si="16"/>
        <v>Дог. 1667/06-11 от 18/05/11-20/06/11; Покровский Н.Е.</v>
      </c>
      <c r="B71" s="125" t="s">
        <v>491</v>
      </c>
      <c r="C71" s="86" t="s">
        <v>474</v>
      </c>
      <c r="D71" s="76" t="s">
        <v>42</v>
      </c>
      <c r="E71" s="1" t="s">
        <v>488</v>
      </c>
      <c r="F71" s="55" t="s">
        <v>567</v>
      </c>
      <c r="G71" s="38" t="s">
        <v>489</v>
      </c>
      <c r="H71" s="39" t="s">
        <v>38</v>
      </c>
      <c r="I71" s="46" t="s">
        <v>486</v>
      </c>
      <c r="J71" s="81" t="s">
        <v>490</v>
      </c>
      <c r="K71" s="47">
        <v>42000</v>
      </c>
      <c r="L71" s="39">
        <v>1</v>
      </c>
      <c r="M71" s="40"/>
      <c r="N71" s="40"/>
      <c r="O71" s="41">
        <f t="shared" si="17"/>
        <v>-0.3</v>
      </c>
      <c r="P71" s="42" t="s">
        <v>35</v>
      </c>
      <c r="Q71" s="42" t="s">
        <v>36</v>
      </c>
      <c r="R71" s="42" t="s">
        <v>37</v>
      </c>
      <c r="S71" s="42" t="s">
        <v>86</v>
      </c>
      <c r="T71" s="47">
        <f t="shared" si="18"/>
        <v>42000</v>
      </c>
      <c r="U71" s="47">
        <f t="shared" si="19"/>
        <v>42000</v>
      </c>
      <c r="V71" s="91"/>
      <c r="W71" s="43">
        <f t="shared" si="20"/>
        <v>0</v>
      </c>
      <c r="X71" s="96">
        <f t="shared" si="21"/>
        <v>0</v>
      </c>
      <c r="Y71" s="44">
        <f t="shared" si="22"/>
        <v>1</v>
      </c>
      <c r="Z71" s="44">
        <f t="shared" si="23"/>
        <v>1</v>
      </c>
      <c r="AA71" s="41">
        <v>0.7</v>
      </c>
      <c r="AB71" s="41">
        <v>0.7</v>
      </c>
      <c r="AC71" s="41">
        <v>-0.3</v>
      </c>
      <c r="AD71" s="57">
        <v>1667</v>
      </c>
    </row>
    <row r="72" spans="1:30" ht="23.25" x14ac:dyDescent="0.25">
      <c r="A72" s="77" t="str">
        <f>CONCATENATE("Дог. ",F72," от ",I72,"; ",G72)</f>
        <v>Дог. 1668/06-11 от 18/05/11-20/06/11; Косалс Л.Я.</v>
      </c>
      <c r="B72" s="125" t="s">
        <v>491</v>
      </c>
      <c r="C72" s="86" t="s">
        <v>475</v>
      </c>
      <c r="D72" s="76" t="s">
        <v>42</v>
      </c>
      <c r="E72" s="1" t="s">
        <v>488</v>
      </c>
      <c r="F72" s="55" t="s">
        <v>568</v>
      </c>
      <c r="G72" s="38" t="s">
        <v>492</v>
      </c>
      <c r="H72" s="39" t="s">
        <v>38</v>
      </c>
      <c r="I72" s="46" t="s">
        <v>486</v>
      </c>
      <c r="J72" s="81" t="s">
        <v>493</v>
      </c>
      <c r="K72" s="47">
        <v>100000</v>
      </c>
      <c r="L72" s="39">
        <v>1</v>
      </c>
      <c r="M72" s="40"/>
      <c r="N72" s="40"/>
      <c r="O72" s="41">
        <f>IF((Z72-Y72)&gt;1,AA72,IF((Z72-Y72)=1,AB72,AC72))</f>
        <v>-0.3</v>
      </c>
      <c r="P72" s="42" t="s">
        <v>35</v>
      </c>
      <c r="Q72" s="42" t="s">
        <v>36</v>
      </c>
      <c r="R72" s="42" t="s">
        <v>37</v>
      </c>
      <c r="S72" s="42" t="s">
        <v>86</v>
      </c>
      <c r="T72" s="47">
        <f>K72</f>
        <v>100000</v>
      </c>
      <c r="U72" s="47">
        <f>T72</f>
        <v>100000</v>
      </c>
      <c r="V72" s="91"/>
      <c r="W72" s="43">
        <f>DAY(M72)</f>
        <v>0</v>
      </c>
      <c r="X72" s="96">
        <f>DAY(N72)</f>
        <v>0</v>
      </c>
      <c r="Y72" s="44">
        <f>MONTH(M72)</f>
        <v>1</v>
      </c>
      <c r="Z72" s="44">
        <f>MONTH(N72)</f>
        <v>1</v>
      </c>
      <c r="AA72" s="41">
        <v>0.7</v>
      </c>
      <c r="AB72" s="41">
        <v>0.7</v>
      </c>
      <c r="AC72" s="41">
        <v>-0.3</v>
      </c>
      <c r="AD72" s="57">
        <v>1668</v>
      </c>
    </row>
    <row r="73" spans="1:30" ht="23.25" x14ac:dyDescent="0.25">
      <c r="A73" s="77" t="str">
        <f t="shared" ref="A73:A80" si="24">CONCATENATE("Дог. ",F73," от ",I73,"; ",G73)</f>
        <v>Дог. 1669/06-11 от 18/05/11-20/06/11; Ракитова В.А.</v>
      </c>
      <c r="B73" s="125" t="s">
        <v>491</v>
      </c>
      <c r="C73" s="86" t="s">
        <v>476</v>
      </c>
      <c r="D73" s="76" t="s">
        <v>42</v>
      </c>
      <c r="E73" s="1" t="s">
        <v>488</v>
      </c>
      <c r="F73" s="55" t="s">
        <v>569</v>
      </c>
      <c r="G73" s="38" t="s">
        <v>494</v>
      </c>
      <c r="H73" s="39" t="s">
        <v>38</v>
      </c>
      <c r="I73" s="46" t="s">
        <v>486</v>
      </c>
      <c r="J73" s="81" t="s">
        <v>495</v>
      </c>
      <c r="K73" s="47">
        <v>28000</v>
      </c>
      <c r="L73" s="39">
        <v>1</v>
      </c>
      <c r="M73" s="40"/>
      <c r="N73" s="40"/>
      <c r="O73" s="41">
        <f t="shared" ref="O73:O80" si="25">IF((Z73-Y73)&gt;1,AA73,IF((Z73-Y73)=1,AB73,AC73))</f>
        <v>-0.3</v>
      </c>
      <c r="P73" s="42" t="s">
        <v>35</v>
      </c>
      <c r="Q73" s="42" t="s">
        <v>36</v>
      </c>
      <c r="R73" s="42" t="s">
        <v>37</v>
      </c>
      <c r="S73" s="42" t="s">
        <v>86</v>
      </c>
      <c r="T73" s="47">
        <f t="shared" ref="T73:T80" si="26">K73</f>
        <v>28000</v>
      </c>
      <c r="U73" s="47">
        <f t="shared" ref="U73:U80" si="27">T73</f>
        <v>28000</v>
      </c>
      <c r="V73" s="91"/>
      <c r="W73" s="43">
        <f t="shared" ref="W73:W80" si="28">DAY(M73)</f>
        <v>0</v>
      </c>
      <c r="X73" s="96">
        <f t="shared" ref="X73:X80" si="29">DAY(N73)</f>
        <v>0</v>
      </c>
      <c r="Y73" s="44">
        <f t="shared" ref="Y73:Y80" si="30">MONTH(M73)</f>
        <v>1</v>
      </c>
      <c r="Z73" s="44">
        <f t="shared" ref="Z73:Z80" si="31">MONTH(N73)</f>
        <v>1</v>
      </c>
      <c r="AA73" s="41">
        <v>0.7</v>
      </c>
      <c r="AB73" s="41">
        <v>0.7</v>
      </c>
      <c r="AC73" s="41">
        <v>-0.3</v>
      </c>
      <c r="AD73" s="57">
        <v>1669</v>
      </c>
    </row>
    <row r="74" spans="1:30" ht="23.25" x14ac:dyDescent="0.25">
      <c r="A74" s="77" t="str">
        <f t="shared" si="24"/>
        <v>Дог. 1670/06-11 от 18/05/11-20/06/11; Григорьев с.А.</v>
      </c>
      <c r="B74" s="125" t="s">
        <v>491</v>
      </c>
      <c r="C74" s="86" t="s">
        <v>477</v>
      </c>
      <c r="D74" s="76" t="s">
        <v>42</v>
      </c>
      <c r="E74" s="1" t="s">
        <v>488</v>
      </c>
      <c r="F74" s="55" t="s">
        <v>570</v>
      </c>
      <c r="G74" s="38" t="s">
        <v>496</v>
      </c>
      <c r="H74" s="39" t="s">
        <v>38</v>
      </c>
      <c r="I74" s="46" t="s">
        <v>486</v>
      </c>
      <c r="J74" s="81" t="s">
        <v>495</v>
      </c>
      <c r="K74" s="47">
        <v>40000</v>
      </c>
      <c r="L74" s="39">
        <v>1</v>
      </c>
      <c r="M74" s="40"/>
      <c r="N74" s="40"/>
      <c r="O74" s="41">
        <f t="shared" si="25"/>
        <v>-0.3</v>
      </c>
      <c r="P74" s="42" t="s">
        <v>35</v>
      </c>
      <c r="Q74" s="42" t="s">
        <v>36</v>
      </c>
      <c r="R74" s="42" t="s">
        <v>37</v>
      </c>
      <c r="S74" s="42" t="s">
        <v>86</v>
      </c>
      <c r="T74" s="47">
        <f t="shared" si="26"/>
        <v>40000</v>
      </c>
      <c r="U74" s="47">
        <f t="shared" si="27"/>
        <v>40000</v>
      </c>
      <c r="V74" s="91"/>
      <c r="W74" s="43">
        <f t="shared" si="28"/>
        <v>0</v>
      </c>
      <c r="X74" s="96">
        <f t="shared" si="29"/>
        <v>0</v>
      </c>
      <c r="Y74" s="44">
        <f t="shared" si="30"/>
        <v>1</v>
      </c>
      <c r="Z74" s="44">
        <f t="shared" si="31"/>
        <v>1</v>
      </c>
      <c r="AA74" s="41">
        <v>0.7</v>
      </c>
      <c r="AB74" s="41">
        <v>0.7</v>
      </c>
      <c r="AC74" s="41">
        <v>-0.3</v>
      </c>
      <c r="AD74" s="57">
        <v>1670</v>
      </c>
    </row>
    <row r="75" spans="1:30" ht="23.25" x14ac:dyDescent="0.25">
      <c r="A75" s="77" t="str">
        <f t="shared" si="24"/>
        <v>Дог. 1671/06-11 от 18/05/11-20/06/11; Сунгуров А.Ю.</v>
      </c>
      <c r="B75" s="125" t="s">
        <v>491</v>
      </c>
      <c r="C75" s="86" t="s">
        <v>478</v>
      </c>
      <c r="D75" s="76" t="s">
        <v>42</v>
      </c>
      <c r="E75" s="1" t="s">
        <v>488</v>
      </c>
      <c r="F75" s="55" t="s">
        <v>571</v>
      </c>
      <c r="G75" s="38" t="s">
        <v>497</v>
      </c>
      <c r="H75" s="39" t="s">
        <v>38</v>
      </c>
      <c r="I75" s="46" t="s">
        <v>486</v>
      </c>
      <c r="J75" s="81" t="s">
        <v>498</v>
      </c>
      <c r="K75" s="47">
        <v>60000</v>
      </c>
      <c r="L75" s="39">
        <v>1</v>
      </c>
      <c r="M75" s="40"/>
      <c r="N75" s="40"/>
      <c r="O75" s="41">
        <f t="shared" si="25"/>
        <v>-0.3</v>
      </c>
      <c r="P75" s="42" t="s">
        <v>35</v>
      </c>
      <c r="Q75" s="42" t="s">
        <v>36</v>
      </c>
      <c r="R75" s="42" t="s">
        <v>37</v>
      </c>
      <c r="S75" s="42" t="s">
        <v>86</v>
      </c>
      <c r="T75" s="47">
        <f t="shared" si="26"/>
        <v>60000</v>
      </c>
      <c r="U75" s="47">
        <f t="shared" si="27"/>
        <v>60000</v>
      </c>
      <c r="V75" s="91"/>
      <c r="W75" s="43">
        <f t="shared" si="28"/>
        <v>0</v>
      </c>
      <c r="X75" s="96">
        <f t="shared" si="29"/>
        <v>0</v>
      </c>
      <c r="Y75" s="44">
        <f t="shared" si="30"/>
        <v>1</v>
      </c>
      <c r="Z75" s="44">
        <f t="shared" si="31"/>
        <v>1</v>
      </c>
      <c r="AA75" s="41">
        <v>0.7</v>
      </c>
      <c r="AB75" s="41">
        <v>0.7</v>
      </c>
      <c r="AC75" s="41">
        <v>-0.3</v>
      </c>
      <c r="AD75" s="57">
        <v>1671</v>
      </c>
    </row>
    <row r="76" spans="1:30" ht="23.25" x14ac:dyDescent="0.25">
      <c r="A76" s="77" t="str">
        <f t="shared" si="24"/>
        <v>Дог. 1672/06-11 от 18/05/11-20/06/11; Гольденгорин Б.И.</v>
      </c>
      <c r="B76" s="125" t="s">
        <v>491</v>
      </c>
      <c r="C76" s="86" t="s">
        <v>479</v>
      </c>
      <c r="D76" s="76" t="s">
        <v>42</v>
      </c>
      <c r="E76" s="1" t="s">
        <v>488</v>
      </c>
      <c r="F76" s="55" t="s">
        <v>572</v>
      </c>
      <c r="G76" s="38" t="s">
        <v>499</v>
      </c>
      <c r="H76" s="39" t="s">
        <v>38</v>
      </c>
      <c r="I76" s="46" t="s">
        <v>486</v>
      </c>
      <c r="J76" s="81" t="s">
        <v>500</v>
      </c>
      <c r="K76" s="47">
        <v>100000</v>
      </c>
      <c r="L76" s="39">
        <v>1</v>
      </c>
      <c r="M76" s="40"/>
      <c r="N76" s="40"/>
      <c r="O76" s="41">
        <f t="shared" si="25"/>
        <v>-0.3</v>
      </c>
      <c r="P76" s="42" t="s">
        <v>35</v>
      </c>
      <c r="Q76" s="42" t="s">
        <v>36</v>
      </c>
      <c r="R76" s="42" t="s">
        <v>37</v>
      </c>
      <c r="S76" s="42" t="s">
        <v>86</v>
      </c>
      <c r="T76" s="47">
        <f t="shared" si="26"/>
        <v>100000</v>
      </c>
      <c r="U76" s="47">
        <f t="shared" si="27"/>
        <v>100000</v>
      </c>
      <c r="V76" s="91"/>
      <c r="W76" s="43">
        <f t="shared" si="28"/>
        <v>0</v>
      </c>
      <c r="X76" s="96">
        <f t="shared" si="29"/>
        <v>0</v>
      </c>
      <c r="Y76" s="44">
        <f t="shared" si="30"/>
        <v>1</v>
      </c>
      <c r="Z76" s="44">
        <f t="shared" si="31"/>
        <v>1</v>
      </c>
      <c r="AA76" s="41">
        <v>0.7</v>
      </c>
      <c r="AB76" s="41">
        <v>0.7</v>
      </c>
      <c r="AC76" s="41">
        <v>-0.3</v>
      </c>
      <c r="AD76" s="57">
        <v>1672</v>
      </c>
    </row>
    <row r="77" spans="1:30" x14ac:dyDescent="0.25">
      <c r="A77" s="77" t="str">
        <f t="shared" si="24"/>
        <v xml:space="preserve">Дог. 1673/06-11 от ; </v>
      </c>
      <c r="C77" s="86" t="s">
        <v>480</v>
      </c>
      <c r="D77" s="76" t="s">
        <v>42</v>
      </c>
      <c r="E77" s="1" t="s">
        <v>488</v>
      </c>
      <c r="F77" s="55" t="s">
        <v>573</v>
      </c>
      <c r="G77" s="38"/>
      <c r="H77" s="39" t="s">
        <v>38</v>
      </c>
      <c r="I77" s="46"/>
      <c r="J77" s="81"/>
      <c r="K77" s="47"/>
      <c r="L77" s="39">
        <v>1</v>
      </c>
      <c r="M77" s="40"/>
      <c r="N77" s="40"/>
      <c r="O77" s="41">
        <f t="shared" si="25"/>
        <v>-0.3</v>
      </c>
      <c r="P77" s="42" t="s">
        <v>35</v>
      </c>
      <c r="Q77" s="42" t="s">
        <v>36</v>
      </c>
      <c r="R77" s="42" t="s">
        <v>37</v>
      </c>
      <c r="S77" s="42" t="s">
        <v>86</v>
      </c>
      <c r="T77" s="47">
        <f t="shared" si="26"/>
        <v>0</v>
      </c>
      <c r="U77" s="47">
        <f t="shared" si="27"/>
        <v>0</v>
      </c>
      <c r="V77" s="91"/>
      <c r="W77" s="43">
        <f t="shared" si="28"/>
        <v>0</v>
      </c>
      <c r="X77" s="96">
        <f t="shared" si="29"/>
        <v>0</v>
      </c>
      <c r="Y77" s="44">
        <f t="shared" si="30"/>
        <v>1</v>
      </c>
      <c r="Z77" s="44">
        <f t="shared" si="31"/>
        <v>1</v>
      </c>
      <c r="AA77" s="41">
        <v>0.7</v>
      </c>
      <c r="AB77" s="41">
        <v>0.7</v>
      </c>
      <c r="AC77" s="41">
        <v>-0.3</v>
      </c>
      <c r="AD77" s="57">
        <v>1673</v>
      </c>
    </row>
    <row r="78" spans="1:30" x14ac:dyDescent="0.25">
      <c r="A78" s="77" t="str">
        <f t="shared" si="24"/>
        <v xml:space="preserve">Дог. 1674/06-11 от ; </v>
      </c>
      <c r="C78" s="86" t="s">
        <v>481</v>
      </c>
      <c r="D78" s="76" t="s">
        <v>42</v>
      </c>
      <c r="E78" s="1" t="s">
        <v>488</v>
      </c>
      <c r="F78" s="55" t="s">
        <v>574</v>
      </c>
      <c r="G78" s="38"/>
      <c r="H78" s="39" t="s">
        <v>38</v>
      </c>
      <c r="I78" s="46"/>
      <c r="J78" s="81"/>
      <c r="K78" s="47"/>
      <c r="L78" s="39">
        <v>1</v>
      </c>
      <c r="M78" s="40"/>
      <c r="N78" s="40"/>
      <c r="O78" s="41">
        <f t="shared" si="25"/>
        <v>-0.3</v>
      </c>
      <c r="P78" s="42" t="s">
        <v>35</v>
      </c>
      <c r="Q78" s="42" t="s">
        <v>36</v>
      </c>
      <c r="R78" s="42" t="s">
        <v>37</v>
      </c>
      <c r="S78" s="42" t="s">
        <v>86</v>
      </c>
      <c r="T78" s="47">
        <f t="shared" si="26"/>
        <v>0</v>
      </c>
      <c r="U78" s="47">
        <f t="shared" si="27"/>
        <v>0</v>
      </c>
      <c r="V78" s="91"/>
      <c r="W78" s="43">
        <f t="shared" si="28"/>
        <v>0</v>
      </c>
      <c r="X78" s="96">
        <f t="shared" si="29"/>
        <v>0</v>
      </c>
      <c r="Y78" s="44">
        <f t="shared" si="30"/>
        <v>1</v>
      </c>
      <c r="Z78" s="44">
        <f t="shared" si="31"/>
        <v>1</v>
      </c>
      <c r="AA78" s="41">
        <v>0.7</v>
      </c>
      <c r="AB78" s="41">
        <v>0.7</v>
      </c>
      <c r="AC78" s="41">
        <v>-0.3</v>
      </c>
      <c r="AD78" s="57">
        <v>1674</v>
      </c>
    </row>
    <row r="79" spans="1:30" x14ac:dyDescent="0.25">
      <c r="A79" s="77" t="str">
        <f t="shared" si="24"/>
        <v xml:space="preserve">Дог. 1675/06-11 от ; </v>
      </c>
      <c r="C79" s="86" t="s">
        <v>482</v>
      </c>
      <c r="D79" s="76" t="s">
        <v>42</v>
      </c>
      <c r="E79" s="1" t="s">
        <v>488</v>
      </c>
      <c r="F79" s="55" t="s">
        <v>575</v>
      </c>
      <c r="G79" s="38"/>
      <c r="H79" s="39" t="s">
        <v>38</v>
      </c>
      <c r="I79" s="46"/>
      <c r="J79" s="81"/>
      <c r="K79" s="47"/>
      <c r="L79" s="39">
        <v>1</v>
      </c>
      <c r="M79" s="40"/>
      <c r="N79" s="40"/>
      <c r="O79" s="41">
        <f t="shared" si="25"/>
        <v>-0.3</v>
      </c>
      <c r="P79" s="42" t="s">
        <v>35</v>
      </c>
      <c r="Q79" s="42" t="s">
        <v>36</v>
      </c>
      <c r="R79" s="42" t="s">
        <v>37</v>
      </c>
      <c r="S79" s="42" t="s">
        <v>86</v>
      </c>
      <c r="T79" s="47">
        <f t="shared" si="26"/>
        <v>0</v>
      </c>
      <c r="U79" s="47">
        <f t="shared" si="27"/>
        <v>0</v>
      </c>
      <c r="V79" s="91"/>
      <c r="W79" s="43">
        <f t="shared" si="28"/>
        <v>0</v>
      </c>
      <c r="X79" s="96">
        <f t="shared" si="29"/>
        <v>0</v>
      </c>
      <c r="Y79" s="44">
        <f t="shared" si="30"/>
        <v>1</v>
      </c>
      <c r="Z79" s="44">
        <f t="shared" si="31"/>
        <v>1</v>
      </c>
      <c r="AA79" s="41">
        <v>0.7</v>
      </c>
      <c r="AB79" s="41">
        <v>0.7</v>
      </c>
      <c r="AC79" s="41">
        <v>-0.3</v>
      </c>
      <c r="AD79" s="57">
        <v>1675</v>
      </c>
    </row>
    <row r="80" spans="1:30" x14ac:dyDescent="0.25">
      <c r="A80" s="77" t="str">
        <f t="shared" si="24"/>
        <v xml:space="preserve">Дог. 1676/06-11 от ; </v>
      </c>
      <c r="C80" s="86" t="s">
        <v>483</v>
      </c>
      <c r="D80" s="76" t="s">
        <v>42</v>
      </c>
      <c r="E80" s="1" t="s">
        <v>488</v>
      </c>
      <c r="F80" s="55" t="s">
        <v>576</v>
      </c>
      <c r="G80" s="38"/>
      <c r="H80" s="39" t="s">
        <v>38</v>
      </c>
      <c r="I80" s="46"/>
      <c r="J80" s="81"/>
      <c r="K80" s="47"/>
      <c r="L80" s="39">
        <v>1</v>
      </c>
      <c r="M80" s="40"/>
      <c r="N80" s="40"/>
      <c r="O80" s="41">
        <f t="shared" si="25"/>
        <v>-0.3</v>
      </c>
      <c r="P80" s="42" t="s">
        <v>35</v>
      </c>
      <c r="Q80" s="42" t="s">
        <v>36</v>
      </c>
      <c r="R80" s="42" t="s">
        <v>37</v>
      </c>
      <c r="S80" s="42" t="s">
        <v>86</v>
      </c>
      <c r="T80" s="47">
        <f t="shared" si="26"/>
        <v>0</v>
      </c>
      <c r="U80" s="47">
        <f t="shared" si="27"/>
        <v>0</v>
      </c>
      <c r="V80" s="91"/>
      <c r="W80" s="43">
        <f t="shared" si="28"/>
        <v>0</v>
      </c>
      <c r="X80" s="96">
        <f t="shared" si="29"/>
        <v>0</v>
      </c>
      <c r="Y80" s="44">
        <f t="shared" si="30"/>
        <v>1</v>
      </c>
      <c r="Z80" s="44">
        <f t="shared" si="31"/>
        <v>1</v>
      </c>
      <c r="AA80" s="41">
        <v>0.7</v>
      </c>
      <c r="AB80" s="41">
        <v>0.7</v>
      </c>
      <c r="AC80" s="41">
        <v>-0.3</v>
      </c>
      <c r="AD80" s="57">
        <v>1676</v>
      </c>
    </row>
    <row r="81" spans="1:30" x14ac:dyDescent="0.25">
      <c r="A81" s="77" t="str">
        <f>CONCATENATE("Дог. ",F81," от ",I81,"; ",G81)</f>
        <v xml:space="preserve">Дог. 1677/06-11 от ; </v>
      </c>
      <c r="C81" s="86" t="s">
        <v>484</v>
      </c>
      <c r="D81" s="76" t="s">
        <v>42</v>
      </c>
      <c r="E81" s="1" t="s">
        <v>488</v>
      </c>
      <c r="F81" s="55" t="s">
        <v>577</v>
      </c>
      <c r="G81" s="38"/>
      <c r="H81" s="39" t="s">
        <v>38</v>
      </c>
      <c r="I81" s="46"/>
      <c r="J81" s="81"/>
      <c r="K81" s="47"/>
      <c r="L81" s="39">
        <v>1</v>
      </c>
      <c r="M81" s="40"/>
      <c r="N81" s="40"/>
      <c r="O81" s="41">
        <f>IF((Z81-Y81)&gt;1,AA81,IF((Z81-Y81)=1,AB81,AC81))</f>
        <v>-0.3</v>
      </c>
      <c r="P81" s="42" t="s">
        <v>35</v>
      </c>
      <c r="Q81" s="42" t="s">
        <v>36</v>
      </c>
      <c r="R81" s="42" t="s">
        <v>37</v>
      </c>
      <c r="S81" s="42" t="s">
        <v>86</v>
      </c>
      <c r="T81" s="47">
        <f>K81</f>
        <v>0</v>
      </c>
      <c r="U81" s="47">
        <f>T81</f>
        <v>0</v>
      </c>
      <c r="V81" s="91"/>
      <c r="W81" s="43">
        <f>DAY(M81)</f>
        <v>0</v>
      </c>
      <c r="X81" s="96">
        <f>DAY(N81)</f>
        <v>0</v>
      </c>
      <c r="Y81" s="44">
        <f>MONTH(M81)</f>
        <v>1</v>
      </c>
      <c r="Z81" s="44">
        <f>MONTH(N81)</f>
        <v>1</v>
      </c>
      <c r="AA81" s="41">
        <v>0.7</v>
      </c>
      <c r="AB81" s="41">
        <v>0.7</v>
      </c>
      <c r="AC81" s="41">
        <v>-0.3</v>
      </c>
      <c r="AD81" s="57">
        <v>1677</v>
      </c>
    </row>
    <row r="82" spans="1:30" x14ac:dyDescent="0.25">
      <c r="J82" s="85"/>
      <c r="W82" s="84"/>
    </row>
    <row r="83" spans="1:30" x14ac:dyDescent="0.25">
      <c r="J83" s="85"/>
      <c r="W83" s="84"/>
    </row>
    <row r="84" spans="1:30" x14ac:dyDescent="0.25">
      <c r="J84" s="85"/>
      <c r="W84" s="84"/>
    </row>
    <row r="85" spans="1:30" x14ac:dyDescent="0.25">
      <c r="J85" s="85"/>
      <c r="W85" s="84"/>
    </row>
    <row r="86" spans="1:30" x14ac:dyDescent="0.25">
      <c r="J86" s="85"/>
      <c r="W86" s="84"/>
    </row>
    <row r="87" spans="1:30" x14ac:dyDescent="0.25">
      <c r="J87" s="85"/>
      <c r="W87" s="84"/>
    </row>
    <row r="88" spans="1:30" x14ac:dyDescent="0.25">
      <c r="J88" s="85"/>
      <c r="W88" s="84"/>
    </row>
    <row r="89" spans="1:30" x14ac:dyDescent="0.25">
      <c r="J89" s="85"/>
      <c r="W89" s="84"/>
    </row>
    <row r="90" spans="1:30" x14ac:dyDescent="0.25">
      <c r="J90" s="85"/>
      <c r="W90" s="84"/>
    </row>
    <row r="91" spans="1:30" x14ac:dyDescent="0.25">
      <c r="J91" s="85"/>
      <c r="W91" s="84"/>
    </row>
    <row r="92" spans="1:30" x14ac:dyDescent="0.25">
      <c r="J92" s="85"/>
      <c r="W92" s="84"/>
    </row>
    <row r="93" spans="1:30" x14ac:dyDescent="0.25">
      <c r="J93" s="85"/>
      <c r="W93" s="84"/>
    </row>
    <row r="94" spans="1:30" x14ac:dyDescent="0.25">
      <c r="J94" s="85"/>
      <c r="W94" s="84"/>
    </row>
    <row r="95" spans="1:30" x14ac:dyDescent="0.25">
      <c r="J95" s="85"/>
      <c r="W95" s="84"/>
    </row>
    <row r="96" spans="1:30" x14ac:dyDescent="0.25">
      <c r="J96" s="85"/>
      <c r="W96" s="84"/>
    </row>
    <row r="97" spans="10:23" x14ac:dyDescent="0.25">
      <c r="J97" s="85"/>
      <c r="W97" s="84"/>
    </row>
    <row r="98" spans="10:23" x14ac:dyDescent="0.25">
      <c r="J98" s="85"/>
      <c r="W98" s="84"/>
    </row>
    <row r="99" spans="10:23" x14ac:dyDescent="0.25">
      <c r="J99" s="85"/>
      <c r="W99" s="84"/>
    </row>
    <row r="100" spans="10:23" x14ac:dyDescent="0.25">
      <c r="J100" s="85"/>
      <c r="W100" s="84"/>
    </row>
    <row r="101" spans="10:23" x14ac:dyDescent="0.25">
      <c r="J101" s="85"/>
      <c r="W101" s="84"/>
    </row>
    <row r="102" spans="10:23" x14ac:dyDescent="0.25">
      <c r="J102" s="85"/>
      <c r="W102" s="84"/>
    </row>
    <row r="103" spans="10:23" x14ac:dyDescent="0.25">
      <c r="J103" s="85"/>
      <c r="W103" s="84"/>
    </row>
    <row r="104" spans="10:23" x14ac:dyDescent="0.25">
      <c r="J104" s="85"/>
      <c r="W104" s="84"/>
    </row>
    <row r="105" spans="10:23" x14ac:dyDescent="0.25">
      <c r="J105" s="85"/>
      <c r="W105" s="84"/>
    </row>
    <row r="106" spans="10:23" x14ac:dyDescent="0.25">
      <c r="J106" s="85"/>
      <c r="W106" s="84"/>
    </row>
    <row r="107" spans="10:23" x14ac:dyDescent="0.25">
      <c r="J107" s="85"/>
      <c r="W107" s="84"/>
    </row>
    <row r="108" spans="10:23" x14ac:dyDescent="0.25">
      <c r="J108" s="85"/>
      <c r="W108" s="84"/>
    </row>
    <row r="109" spans="10:23" x14ac:dyDescent="0.25">
      <c r="J109" s="85"/>
      <c r="W109" s="84"/>
    </row>
    <row r="110" spans="10:23" x14ac:dyDescent="0.25">
      <c r="J110" s="85"/>
      <c r="W110" s="84"/>
    </row>
    <row r="111" spans="10:23" x14ac:dyDescent="0.25">
      <c r="J111" s="85"/>
      <c r="W111" s="84"/>
    </row>
    <row r="112" spans="10:23" x14ac:dyDescent="0.25">
      <c r="J112" s="85"/>
      <c r="W112" s="84"/>
    </row>
    <row r="113" spans="10:23" x14ac:dyDescent="0.25">
      <c r="J113" s="85"/>
      <c r="W113" s="84"/>
    </row>
    <row r="114" spans="10:23" x14ac:dyDescent="0.25">
      <c r="J114" s="85"/>
      <c r="W114" s="84"/>
    </row>
    <row r="115" spans="10:23" x14ac:dyDescent="0.25">
      <c r="J115" s="85"/>
      <c r="W115" s="84"/>
    </row>
    <row r="116" spans="10:23" x14ac:dyDescent="0.25">
      <c r="J116" s="85"/>
      <c r="W116" s="84"/>
    </row>
    <row r="117" spans="10:23" x14ac:dyDescent="0.25">
      <c r="J117" s="85"/>
      <c r="W117" s="84"/>
    </row>
    <row r="118" spans="10:23" x14ac:dyDescent="0.25">
      <c r="J118" s="85"/>
      <c r="W118" s="84"/>
    </row>
    <row r="119" spans="10:23" x14ac:dyDescent="0.25">
      <c r="J119" s="85"/>
      <c r="W119" s="84"/>
    </row>
    <row r="120" spans="10:23" x14ac:dyDescent="0.25">
      <c r="J120" s="85"/>
      <c r="W120" s="84"/>
    </row>
    <row r="121" spans="10:23" x14ac:dyDescent="0.25">
      <c r="J121" s="85"/>
      <c r="W121" s="84"/>
    </row>
    <row r="122" spans="10:23" x14ac:dyDescent="0.25">
      <c r="J122" s="85"/>
      <c r="W122" s="84"/>
    </row>
    <row r="123" spans="10:23" x14ac:dyDescent="0.25">
      <c r="J123" s="85"/>
      <c r="W123" s="84"/>
    </row>
    <row r="124" spans="10:23" x14ac:dyDescent="0.25">
      <c r="J124" s="85"/>
      <c r="W124" s="84"/>
    </row>
    <row r="125" spans="10:23" x14ac:dyDescent="0.25">
      <c r="J125" s="85"/>
      <c r="W125" s="84"/>
    </row>
    <row r="126" spans="10:23" x14ac:dyDescent="0.25">
      <c r="J126" s="85"/>
      <c r="W126" s="84"/>
    </row>
    <row r="127" spans="10:23" x14ac:dyDescent="0.25">
      <c r="J127" s="85"/>
      <c r="W127" s="84"/>
    </row>
    <row r="128" spans="10:23" x14ac:dyDescent="0.25">
      <c r="J128" s="85"/>
      <c r="W128" s="84"/>
    </row>
    <row r="129" spans="10:23" x14ac:dyDescent="0.25">
      <c r="J129" s="85"/>
      <c r="W129" s="84"/>
    </row>
    <row r="130" spans="10:23" x14ac:dyDescent="0.25">
      <c r="J130" s="85"/>
      <c r="W130" s="84"/>
    </row>
    <row r="131" spans="10:23" x14ac:dyDescent="0.25">
      <c r="J131" s="85"/>
      <c r="W131" s="84"/>
    </row>
    <row r="132" spans="10:23" x14ac:dyDescent="0.25">
      <c r="J132" s="85"/>
      <c r="W132" s="84"/>
    </row>
    <row r="133" spans="10:23" x14ac:dyDescent="0.25">
      <c r="J133" s="85"/>
      <c r="W133" s="84"/>
    </row>
    <row r="134" spans="10:23" x14ac:dyDescent="0.25">
      <c r="J134" s="85"/>
      <c r="W134" s="84"/>
    </row>
    <row r="135" spans="10:23" x14ac:dyDescent="0.25">
      <c r="J135" s="85"/>
      <c r="W135" s="84"/>
    </row>
    <row r="136" spans="10:23" x14ac:dyDescent="0.25">
      <c r="J136" s="85"/>
      <c r="W136" s="84"/>
    </row>
    <row r="137" spans="10:23" x14ac:dyDescent="0.25">
      <c r="J137" s="85"/>
      <c r="W137" s="84"/>
    </row>
    <row r="138" spans="10:23" x14ac:dyDescent="0.25">
      <c r="J138" s="85"/>
      <c r="W138" s="84"/>
    </row>
    <row r="139" spans="10:23" x14ac:dyDescent="0.25">
      <c r="W139" s="84"/>
    </row>
    <row r="140" spans="10:23" x14ac:dyDescent="0.25">
      <c r="W140" s="84"/>
    </row>
    <row r="141" spans="10:23" x14ac:dyDescent="0.25">
      <c r="W141" s="84"/>
    </row>
    <row r="142" spans="10:23" x14ac:dyDescent="0.25">
      <c r="W142" s="84"/>
    </row>
    <row r="143" spans="10:23" x14ac:dyDescent="0.25">
      <c r="W143" s="84"/>
    </row>
    <row r="144" spans="10:23" x14ac:dyDescent="0.25">
      <c r="W144" s="84"/>
    </row>
  </sheetData>
  <autoFilter ref="A4:AW81"/>
  <customSheetViews>
    <customSheetView guid="{2A6FAAE2-4A87-4E67-A4AB-82AEFA0F28B8}" scale="90" showAutoFilter="1" state="hidden">
      <pane xSplit="6" ySplit="4" topLeftCell="G66" activePane="bottomRight" state="frozen"/>
      <selection pane="bottomRight" activeCell="M421" activeCellId="2" sqref="F421:G465 K421:K465 M421:N465"/>
      <pageMargins left="0.7" right="0.7" top="0.75" bottom="0.75" header="0.3" footer="0.3"/>
      <pageSetup paperSize="9" orientation="landscape" r:id="rId1"/>
      <autoFilter ref="B1:AX1"/>
    </customSheetView>
  </customSheetViews>
  <mergeCells count="1">
    <mergeCell ref="M3:N3"/>
  </mergeCells>
  <phoneticPr fontId="8" type="noConversion"/>
  <pageMargins left="0.7" right="0.7" top="0.75" bottom="0.75" header="0.3" footer="0.3"/>
  <pageSetup paperSize="9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W138"/>
  <sheetViews>
    <sheetView workbookViewId="0">
      <pane xSplit="6" ySplit="4" topLeftCell="G59" activePane="bottomRight" state="frozen"/>
      <selection activeCell="M421" activeCellId="2" sqref="F421:G465 K421:K465 M421:N465"/>
      <selection pane="topRight" activeCell="M421" activeCellId="2" sqref="F421:G465 K421:K465 M421:N465"/>
      <selection pane="bottomLeft" activeCell="M421" activeCellId="2" sqref="F421:G465 K421:K465 M421:N465"/>
      <selection pane="bottomRight" activeCell="M421" activeCellId="2" sqref="F421:G465 K421:K465 M421:N465"/>
    </sheetView>
  </sheetViews>
  <sheetFormatPr defaultColWidth="8.75" defaultRowHeight="15.75" outlineLevelCol="1" x14ac:dyDescent="0.25"/>
  <cols>
    <col min="1" max="2" width="9.125" customWidth="1"/>
    <col min="3" max="3" width="5.125" customWidth="1"/>
    <col min="4" max="4" width="7" style="146" customWidth="1"/>
    <col min="5" max="5" width="8.625" style="135" customWidth="1"/>
    <col min="6" max="6" width="10.5" customWidth="1"/>
    <col min="7" max="7" width="19.5" style="78" customWidth="1"/>
    <col min="8" max="8" width="3.5" customWidth="1"/>
    <col min="9" max="9" width="15.5" customWidth="1"/>
    <col min="10" max="10" width="25.125" style="75" customWidth="1" collapsed="1"/>
    <col min="11" max="11" width="16.625" style="60" customWidth="1"/>
    <col min="12" max="12" width="5.75" customWidth="1" outlineLevel="1"/>
    <col min="13" max="14" width="9" customWidth="1" outlineLevel="1"/>
    <col min="15" max="15" width="10.375" customWidth="1" outlineLevel="1"/>
    <col min="16" max="18" width="8.75" customWidth="1" outlineLevel="1"/>
    <col min="19" max="19" width="10.625" customWidth="1"/>
    <col min="20" max="20" width="10" customWidth="1" outlineLevel="1"/>
    <col min="21" max="21" width="9.25" customWidth="1"/>
    <col min="22" max="22" width="8.75" customWidth="1"/>
    <col min="23" max="23" width="10.125" style="79" customWidth="1"/>
    <col min="24" max="25" width="8.75" customWidth="1"/>
    <col min="26" max="29" width="9" customWidth="1"/>
    <col min="30" max="30" width="8.75" style="83"/>
  </cols>
  <sheetData>
    <row r="1" spans="1:49" s="11" customFormat="1" ht="18" customHeight="1" x14ac:dyDescent="0.25">
      <c r="A1" s="79" t="s">
        <v>45</v>
      </c>
      <c r="B1" s="79"/>
      <c r="C1" s="2" t="s">
        <v>39</v>
      </c>
      <c r="D1" s="134"/>
      <c r="E1" s="135"/>
      <c r="F1" s="3"/>
      <c r="G1" s="3"/>
      <c r="H1" s="4"/>
      <c r="I1" s="5"/>
      <c r="J1" s="109">
        <f>K1*1.311</f>
        <v>4098773.3279999997</v>
      </c>
      <c r="K1" s="109">
        <f>SUBTOTAL(9,K5:K163)</f>
        <v>3126448</v>
      </c>
      <c r="L1" s="6"/>
      <c r="M1" s="6"/>
      <c r="N1" s="49"/>
      <c r="O1" s="8"/>
      <c r="P1" s="8"/>
      <c r="Q1" s="7"/>
      <c r="R1" s="7"/>
      <c r="S1" s="80"/>
      <c r="T1" s="9"/>
      <c r="U1" s="10"/>
      <c r="V1" s="87"/>
      <c r="X1" s="92"/>
      <c r="Y1" s="8"/>
      <c r="Z1" s="8"/>
      <c r="AA1" s="8"/>
      <c r="AB1" s="8"/>
      <c r="AC1" s="8"/>
      <c r="AD1" s="82"/>
      <c r="AU1" s="12"/>
      <c r="AV1" s="12"/>
      <c r="AW1" s="12"/>
    </row>
    <row r="2" spans="1:49" s="25" customFormat="1" ht="12.75" customHeight="1" x14ac:dyDescent="0.25">
      <c r="C2" s="13"/>
      <c r="D2" s="136"/>
      <c r="E2" s="137"/>
      <c r="F2" s="53"/>
      <c r="G2" s="15"/>
      <c r="H2" s="48"/>
      <c r="I2" s="16"/>
      <c r="J2" s="72"/>
      <c r="K2" s="58"/>
      <c r="L2" s="17"/>
      <c r="M2" s="18"/>
      <c r="N2" s="19"/>
      <c r="O2" s="20"/>
      <c r="P2" s="19"/>
      <c r="Q2" s="21" t="s">
        <v>0</v>
      </c>
      <c r="R2" s="22"/>
      <c r="S2" s="23"/>
      <c r="T2" s="24" t="s">
        <v>1</v>
      </c>
      <c r="U2" s="23"/>
      <c r="V2" s="88"/>
      <c r="W2" s="4"/>
      <c r="X2" s="93"/>
      <c r="Y2" s="7"/>
      <c r="Z2" s="7"/>
      <c r="AA2" s="8"/>
      <c r="AB2" s="8"/>
      <c r="AC2" s="8"/>
      <c r="AD2" s="82"/>
      <c r="AU2" s="26"/>
      <c r="AV2" s="26"/>
      <c r="AW2" s="26"/>
    </row>
    <row r="3" spans="1:49" s="70" customFormat="1" ht="21.2" customHeight="1" x14ac:dyDescent="0.2">
      <c r="B3" s="147" t="s">
        <v>386</v>
      </c>
      <c r="C3" s="61" t="s">
        <v>49</v>
      </c>
      <c r="D3" s="138" t="s">
        <v>40</v>
      </c>
      <c r="E3" s="139" t="s">
        <v>2</v>
      </c>
      <c r="F3" s="63" t="s">
        <v>3</v>
      </c>
      <c r="G3" s="64" t="s">
        <v>4</v>
      </c>
      <c r="H3" s="21" t="s">
        <v>5</v>
      </c>
      <c r="I3" s="65" t="s">
        <v>6</v>
      </c>
      <c r="J3" s="73" t="s">
        <v>7</v>
      </c>
      <c r="K3" s="66" t="s">
        <v>8</v>
      </c>
      <c r="L3" s="21" t="s">
        <v>9</v>
      </c>
      <c r="M3" s="202" t="s">
        <v>6</v>
      </c>
      <c r="N3" s="203"/>
      <c r="O3" s="21" t="s">
        <v>10</v>
      </c>
      <c r="P3" s="21" t="s">
        <v>11</v>
      </c>
      <c r="Q3" s="21" t="s">
        <v>12</v>
      </c>
      <c r="R3" s="21" t="s">
        <v>13</v>
      </c>
      <c r="S3" s="21" t="s">
        <v>14</v>
      </c>
      <c r="T3" s="66" t="s">
        <v>15</v>
      </c>
      <c r="U3" s="21" t="s">
        <v>16</v>
      </c>
      <c r="V3" s="89" t="s">
        <v>17</v>
      </c>
      <c r="W3" s="67"/>
      <c r="X3" s="94"/>
      <c r="Y3" s="68"/>
      <c r="Z3" s="68"/>
      <c r="AA3" s="68"/>
      <c r="AB3" s="68"/>
      <c r="AC3" s="68"/>
      <c r="AD3" s="69" t="s">
        <v>260</v>
      </c>
    </row>
    <row r="4" spans="1:49" s="36" customFormat="1" ht="13.7" customHeight="1" x14ac:dyDescent="0.25">
      <c r="B4" s="148"/>
      <c r="C4" s="27" t="s">
        <v>18</v>
      </c>
      <c r="D4" s="140"/>
      <c r="E4" s="141" t="s">
        <v>19</v>
      </c>
      <c r="F4" s="54" t="s">
        <v>20</v>
      </c>
      <c r="G4" s="30" t="s">
        <v>21</v>
      </c>
      <c r="H4" s="29" t="s">
        <v>22</v>
      </c>
      <c r="I4" s="31" t="s">
        <v>23</v>
      </c>
      <c r="J4" s="74" t="s">
        <v>24</v>
      </c>
      <c r="K4" s="59" t="s">
        <v>25</v>
      </c>
      <c r="L4" s="29" t="s">
        <v>26</v>
      </c>
      <c r="M4" s="29" t="s">
        <v>23</v>
      </c>
      <c r="N4" s="29"/>
      <c r="O4" s="29" t="s">
        <v>27</v>
      </c>
      <c r="P4" s="29" t="s">
        <v>28</v>
      </c>
      <c r="Q4" s="29" t="s">
        <v>29</v>
      </c>
      <c r="R4" s="29" t="s">
        <v>30</v>
      </c>
      <c r="S4" s="32" t="s">
        <v>31</v>
      </c>
      <c r="T4" s="33" t="s">
        <v>32</v>
      </c>
      <c r="U4" s="29" t="s">
        <v>33</v>
      </c>
      <c r="V4" s="90" t="s">
        <v>34</v>
      </c>
      <c r="W4" s="34"/>
      <c r="X4" s="95"/>
      <c r="Y4" s="35"/>
      <c r="Z4" s="35"/>
      <c r="AA4" s="35"/>
      <c r="AB4" s="35"/>
      <c r="AC4" s="35"/>
      <c r="AD4" s="57"/>
      <c r="AU4" s="37"/>
      <c r="AV4" s="37"/>
      <c r="AW4" s="37"/>
    </row>
    <row r="5" spans="1:49" s="45" customFormat="1" ht="34.5" x14ac:dyDescent="0.25">
      <c r="A5" s="77" t="str">
        <f>CONCATENATE("Дог. ",F5," от ",I5,"; ",G5)</f>
        <v>Дог. 1600/07-11 от 02/03/11-28/06/11; Козлова Л.А.</v>
      </c>
      <c r="B5" s="149" t="s">
        <v>370</v>
      </c>
      <c r="C5" s="86" t="s">
        <v>50</v>
      </c>
      <c r="D5" s="142" t="s">
        <v>42</v>
      </c>
      <c r="E5" s="143" t="s">
        <v>432</v>
      </c>
      <c r="F5" s="55" t="s">
        <v>715</v>
      </c>
      <c r="G5" s="38" t="s">
        <v>578</v>
      </c>
      <c r="H5" s="39" t="s">
        <v>38</v>
      </c>
      <c r="I5" s="46" t="s">
        <v>579</v>
      </c>
      <c r="J5" s="81" t="s">
        <v>580</v>
      </c>
      <c r="K5" s="47">
        <v>6000</v>
      </c>
      <c r="L5" s="39">
        <v>1</v>
      </c>
      <c r="M5" s="40">
        <v>40604</v>
      </c>
      <c r="N5" s="40">
        <v>40722</v>
      </c>
      <c r="O5" s="41">
        <f>IF((Z5-Y5)&gt;1,AA5,IF((Z5-Y5)=1,AB5,AC5))</f>
        <v>0.7</v>
      </c>
      <c r="P5" s="42" t="s">
        <v>35</v>
      </c>
      <c r="Q5" s="42" t="s">
        <v>36</v>
      </c>
      <c r="R5" s="42" t="s">
        <v>37</v>
      </c>
      <c r="S5" s="42" t="s">
        <v>86</v>
      </c>
      <c r="T5" s="47">
        <f>K5</f>
        <v>6000</v>
      </c>
      <c r="U5" s="47">
        <f>T5</f>
        <v>6000</v>
      </c>
      <c r="V5" s="91"/>
      <c r="W5" s="43">
        <f>DAY(M5)</f>
        <v>2</v>
      </c>
      <c r="X5" s="96">
        <f>DAY(N5)</f>
        <v>28</v>
      </c>
      <c r="Y5" s="44">
        <f>MONTH(M5)</f>
        <v>3</v>
      </c>
      <c r="Z5" s="44">
        <f>MONTH(N5)</f>
        <v>6</v>
      </c>
      <c r="AA5" s="41">
        <v>0.7</v>
      </c>
      <c r="AB5" s="41">
        <v>0.7</v>
      </c>
      <c r="AC5" s="41">
        <v>-0.3</v>
      </c>
      <c r="AD5" s="57">
        <v>1600</v>
      </c>
    </row>
    <row r="6" spans="1:49" s="45" customFormat="1" x14ac:dyDescent="0.25">
      <c r="A6" s="77" t="str">
        <f>CONCATENATE("Дог. ",F6," от ",I6,"; ",G6)</f>
        <v>Дог. 1601/07-11 от 02/03/11-28/06/11; Умерова М.В.</v>
      </c>
      <c r="B6" s="149" t="s">
        <v>370</v>
      </c>
      <c r="C6" s="86" t="s">
        <v>51</v>
      </c>
      <c r="D6" s="142" t="s">
        <v>42</v>
      </c>
      <c r="E6" s="143" t="s">
        <v>432</v>
      </c>
      <c r="F6" s="55" t="s">
        <v>716</v>
      </c>
      <c r="G6" s="38" t="s">
        <v>581</v>
      </c>
      <c r="H6" s="39" t="s">
        <v>38</v>
      </c>
      <c r="I6" s="46" t="s">
        <v>579</v>
      </c>
      <c r="J6" s="81" t="s">
        <v>431</v>
      </c>
      <c r="K6" s="47">
        <v>96000</v>
      </c>
      <c r="L6" s="39">
        <v>1</v>
      </c>
      <c r="M6" s="40">
        <v>40604</v>
      </c>
      <c r="N6" s="40">
        <v>40722</v>
      </c>
      <c r="O6" s="41">
        <f>IF((Z6-Y6)&gt;1,AA6,IF((Z6-Y6)=1,AB6,AC6))</f>
        <v>0.7</v>
      </c>
      <c r="P6" s="42" t="s">
        <v>35</v>
      </c>
      <c r="Q6" s="42" t="s">
        <v>36</v>
      </c>
      <c r="R6" s="42" t="s">
        <v>37</v>
      </c>
      <c r="S6" s="42" t="s">
        <v>86</v>
      </c>
      <c r="T6" s="47">
        <f>K6</f>
        <v>96000</v>
      </c>
      <c r="U6" s="47">
        <f>T6</f>
        <v>96000</v>
      </c>
      <c r="V6" s="91"/>
      <c r="W6" s="43">
        <f>DAY(M6)</f>
        <v>2</v>
      </c>
      <c r="X6" s="96">
        <f>DAY(N6)</f>
        <v>28</v>
      </c>
      <c r="Y6" s="44">
        <f>MONTH(M6)</f>
        <v>3</v>
      </c>
      <c r="Z6" s="44">
        <f>MONTH(N6)</f>
        <v>6</v>
      </c>
      <c r="AA6" s="41">
        <v>0.7</v>
      </c>
      <c r="AB6" s="41">
        <v>0.7</v>
      </c>
      <c r="AC6" s="41">
        <v>-0.3</v>
      </c>
      <c r="AD6" s="57">
        <v>1601</v>
      </c>
    </row>
    <row r="7" spans="1:49" x14ac:dyDescent="0.25">
      <c r="A7" s="77" t="str">
        <f>CONCATENATE("Дог. ",F7," от ",I7,"; ",G7)</f>
        <v>Дог. 1602/07-11 от 11/03/11-28/06/11; Козлова Л.А.</v>
      </c>
      <c r="B7" s="149" t="s">
        <v>370</v>
      </c>
      <c r="C7" s="86" t="s">
        <v>52</v>
      </c>
      <c r="D7" s="142" t="s">
        <v>42</v>
      </c>
      <c r="E7" s="143" t="s">
        <v>432</v>
      </c>
      <c r="F7" s="55" t="s">
        <v>717</v>
      </c>
      <c r="G7" s="38" t="s">
        <v>578</v>
      </c>
      <c r="H7" s="39" t="s">
        <v>38</v>
      </c>
      <c r="I7" s="46" t="s">
        <v>582</v>
      </c>
      <c r="J7" s="81" t="s">
        <v>431</v>
      </c>
      <c r="K7" s="47">
        <v>96000</v>
      </c>
      <c r="L7" s="39">
        <v>1</v>
      </c>
      <c r="M7" s="40">
        <v>40613</v>
      </c>
      <c r="N7" s="40">
        <v>40722</v>
      </c>
      <c r="O7" s="41">
        <f t="shared" ref="O7:O59" si="0">IF((Z7-Y7)&gt;1,AA7,IF((Z7-Y7)=1,AB7,AC7))</f>
        <v>0.7</v>
      </c>
      <c r="P7" s="42" t="s">
        <v>35</v>
      </c>
      <c r="Q7" s="42" t="s">
        <v>36</v>
      </c>
      <c r="R7" s="42" t="s">
        <v>37</v>
      </c>
      <c r="S7" s="42" t="s">
        <v>86</v>
      </c>
      <c r="T7" s="47">
        <f t="shared" ref="T7:T59" si="1">K7</f>
        <v>96000</v>
      </c>
      <c r="U7" s="47">
        <f t="shared" ref="U7:U59" si="2">T7</f>
        <v>96000</v>
      </c>
      <c r="V7" s="91"/>
      <c r="W7" s="43">
        <f t="shared" ref="W7:X59" si="3">DAY(M7)</f>
        <v>11</v>
      </c>
      <c r="X7" s="96">
        <f t="shared" si="3"/>
        <v>28</v>
      </c>
      <c r="Y7" s="44">
        <f t="shared" ref="Y7:Z59" si="4">MONTH(M7)</f>
        <v>3</v>
      </c>
      <c r="Z7" s="44">
        <f t="shared" si="4"/>
        <v>6</v>
      </c>
      <c r="AA7" s="41">
        <v>0.7</v>
      </c>
      <c r="AB7" s="41">
        <v>0.7</v>
      </c>
      <c r="AC7" s="41">
        <v>-0.3</v>
      </c>
      <c r="AD7" s="57">
        <v>1602</v>
      </c>
    </row>
    <row r="8" spans="1:49" ht="34.5" x14ac:dyDescent="0.25">
      <c r="A8" s="77" t="str">
        <f t="shared" ref="A8:A59" si="5">CONCATENATE("Дог. ",F8," от ",I8,"; ",G8)</f>
        <v>Дог. 1603/07-11 от 02/06/11-16/06/11; Бессонова И.А.</v>
      </c>
      <c r="B8" s="149" t="s">
        <v>370</v>
      </c>
      <c r="C8" s="86" t="s">
        <v>53</v>
      </c>
      <c r="D8" s="142" t="s">
        <v>42</v>
      </c>
      <c r="E8" s="143" t="s">
        <v>432</v>
      </c>
      <c r="F8" s="55" t="s">
        <v>718</v>
      </c>
      <c r="G8" s="38" t="s">
        <v>583</v>
      </c>
      <c r="H8" s="39" t="s">
        <v>38</v>
      </c>
      <c r="I8" s="46" t="s">
        <v>584</v>
      </c>
      <c r="J8" s="81" t="s">
        <v>585</v>
      </c>
      <c r="K8" s="47">
        <v>24000</v>
      </c>
      <c r="L8" s="39">
        <v>1</v>
      </c>
      <c r="M8" s="40">
        <v>40696</v>
      </c>
      <c r="N8" s="40">
        <v>40710</v>
      </c>
      <c r="O8" s="41">
        <f t="shared" si="0"/>
        <v>-0.3</v>
      </c>
      <c r="P8" s="42" t="s">
        <v>35</v>
      </c>
      <c r="Q8" s="42" t="s">
        <v>36</v>
      </c>
      <c r="R8" s="42" t="s">
        <v>37</v>
      </c>
      <c r="S8" s="42" t="s">
        <v>86</v>
      </c>
      <c r="T8" s="47">
        <f t="shared" si="1"/>
        <v>24000</v>
      </c>
      <c r="U8" s="47">
        <f t="shared" si="2"/>
        <v>24000</v>
      </c>
      <c r="V8" s="91"/>
      <c r="W8" s="43">
        <f t="shared" si="3"/>
        <v>2</v>
      </c>
      <c r="X8" s="96">
        <f t="shared" si="3"/>
        <v>16</v>
      </c>
      <c r="Y8" s="44">
        <f t="shared" si="4"/>
        <v>6</v>
      </c>
      <c r="Z8" s="44">
        <f t="shared" si="4"/>
        <v>6</v>
      </c>
      <c r="AA8" s="41">
        <v>0.7</v>
      </c>
      <c r="AB8" s="41">
        <v>0.7</v>
      </c>
      <c r="AC8" s="41">
        <v>-0.3</v>
      </c>
      <c r="AD8" s="57">
        <v>1603</v>
      </c>
    </row>
    <row r="9" spans="1:49" ht="28.5" customHeight="1" x14ac:dyDescent="0.25">
      <c r="A9" s="77" t="str">
        <f t="shared" si="5"/>
        <v>Дог. 1604/07-11 от 01/06/11-22/06/11; Бурдюкова Е.В.</v>
      </c>
      <c r="B9" s="149" t="s">
        <v>370</v>
      </c>
      <c r="C9" s="86" t="s">
        <v>54</v>
      </c>
      <c r="D9" s="142" t="s">
        <v>42</v>
      </c>
      <c r="E9" s="143" t="s">
        <v>432</v>
      </c>
      <c r="F9" s="55" t="s">
        <v>719</v>
      </c>
      <c r="G9" s="38" t="s">
        <v>382</v>
      </c>
      <c r="H9" s="39" t="s">
        <v>38</v>
      </c>
      <c r="I9" s="46" t="s">
        <v>586</v>
      </c>
      <c r="J9" s="126" t="s">
        <v>587</v>
      </c>
      <c r="K9" s="47">
        <v>36000</v>
      </c>
      <c r="L9" s="39">
        <v>1</v>
      </c>
      <c r="M9" s="40">
        <v>40695</v>
      </c>
      <c r="N9" s="40">
        <v>40716</v>
      </c>
      <c r="O9" s="41">
        <f t="shared" si="0"/>
        <v>-0.3</v>
      </c>
      <c r="P9" s="42" t="s">
        <v>35</v>
      </c>
      <c r="Q9" s="42" t="s">
        <v>36</v>
      </c>
      <c r="R9" s="42" t="s">
        <v>37</v>
      </c>
      <c r="S9" s="42" t="s">
        <v>86</v>
      </c>
      <c r="T9" s="47">
        <f t="shared" si="1"/>
        <v>36000</v>
      </c>
      <c r="U9" s="47">
        <f t="shared" si="2"/>
        <v>36000</v>
      </c>
      <c r="V9" s="91"/>
      <c r="W9" s="43">
        <f t="shared" si="3"/>
        <v>1</v>
      </c>
      <c r="X9" s="96">
        <f t="shared" si="3"/>
        <v>22</v>
      </c>
      <c r="Y9" s="44">
        <f t="shared" si="4"/>
        <v>6</v>
      </c>
      <c r="Z9" s="44">
        <f t="shared" si="4"/>
        <v>6</v>
      </c>
      <c r="AA9" s="41">
        <v>0.7</v>
      </c>
      <c r="AB9" s="41">
        <v>0.7</v>
      </c>
      <c r="AC9" s="41">
        <v>-0.3</v>
      </c>
      <c r="AD9" s="57">
        <v>1604</v>
      </c>
    </row>
    <row r="10" spans="1:49" ht="26.25" x14ac:dyDescent="0.25">
      <c r="A10" s="77" t="str">
        <f t="shared" si="5"/>
        <v>Дог. 1605/07-11 от 06/06/11-27/06/11; Заходякин Г.В.</v>
      </c>
      <c r="B10" s="149" t="s">
        <v>370</v>
      </c>
      <c r="C10" s="86" t="s">
        <v>55</v>
      </c>
      <c r="D10" s="142" t="s">
        <v>42</v>
      </c>
      <c r="E10" s="143" t="s">
        <v>432</v>
      </c>
      <c r="F10" s="55" t="s">
        <v>720</v>
      </c>
      <c r="G10" s="38" t="s">
        <v>588</v>
      </c>
      <c r="H10" s="39" t="s">
        <v>38</v>
      </c>
      <c r="I10" s="46" t="s">
        <v>589</v>
      </c>
      <c r="J10" s="126" t="s">
        <v>587</v>
      </c>
      <c r="K10" s="47">
        <v>33000</v>
      </c>
      <c r="L10" s="39">
        <v>1</v>
      </c>
      <c r="M10" s="40">
        <v>40700</v>
      </c>
      <c r="N10" s="40">
        <v>40721</v>
      </c>
      <c r="O10" s="41">
        <f t="shared" si="0"/>
        <v>-0.3</v>
      </c>
      <c r="P10" s="42" t="s">
        <v>35</v>
      </c>
      <c r="Q10" s="42" t="s">
        <v>36</v>
      </c>
      <c r="R10" s="42" t="s">
        <v>37</v>
      </c>
      <c r="S10" s="42" t="s">
        <v>86</v>
      </c>
      <c r="T10" s="47">
        <f t="shared" si="1"/>
        <v>33000</v>
      </c>
      <c r="U10" s="47">
        <f t="shared" si="2"/>
        <v>33000</v>
      </c>
      <c r="V10" s="91"/>
      <c r="W10" s="43">
        <f t="shared" si="3"/>
        <v>6</v>
      </c>
      <c r="X10" s="96">
        <f t="shared" si="3"/>
        <v>27</v>
      </c>
      <c r="Y10" s="44">
        <f t="shared" si="4"/>
        <v>6</v>
      </c>
      <c r="Z10" s="44">
        <f t="shared" si="4"/>
        <v>6</v>
      </c>
      <c r="AA10" s="41">
        <v>0.7</v>
      </c>
      <c r="AB10" s="41">
        <v>0.7</v>
      </c>
      <c r="AC10" s="41">
        <v>-0.3</v>
      </c>
      <c r="AD10" s="57">
        <v>1605</v>
      </c>
    </row>
    <row r="11" spans="1:49" x14ac:dyDescent="0.25">
      <c r="A11" s="77" t="str">
        <f t="shared" si="5"/>
        <v>Дог. 1606/07-11 от 14/03/11-28/06/11; Шафоростова В.М.</v>
      </c>
      <c r="B11" s="149" t="s">
        <v>370</v>
      </c>
      <c r="C11" s="86" t="s">
        <v>56</v>
      </c>
      <c r="D11" s="142" t="s">
        <v>42</v>
      </c>
      <c r="E11" s="143" t="s">
        <v>432</v>
      </c>
      <c r="F11" s="55" t="s">
        <v>721</v>
      </c>
      <c r="G11" s="38" t="s">
        <v>590</v>
      </c>
      <c r="H11" s="39" t="s">
        <v>38</v>
      </c>
      <c r="I11" s="46" t="s">
        <v>591</v>
      </c>
      <c r="J11" s="81" t="s">
        <v>592</v>
      </c>
      <c r="K11" s="47">
        <v>96000</v>
      </c>
      <c r="L11" s="39">
        <v>1</v>
      </c>
      <c r="M11" s="40">
        <v>40616</v>
      </c>
      <c r="N11" s="40">
        <v>40722</v>
      </c>
      <c r="O11" s="41">
        <f t="shared" si="0"/>
        <v>0.7</v>
      </c>
      <c r="P11" s="42" t="s">
        <v>35</v>
      </c>
      <c r="Q11" s="42" t="s">
        <v>36</v>
      </c>
      <c r="R11" s="42" t="s">
        <v>37</v>
      </c>
      <c r="S11" s="42" t="s">
        <v>86</v>
      </c>
      <c r="T11" s="47">
        <f t="shared" si="1"/>
        <v>96000</v>
      </c>
      <c r="U11" s="47">
        <f t="shared" si="2"/>
        <v>96000</v>
      </c>
      <c r="V11" s="91"/>
      <c r="W11" s="43">
        <f t="shared" si="3"/>
        <v>14</v>
      </c>
      <c r="X11" s="96">
        <f t="shared" si="3"/>
        <v>28</v>
      </c>
      <c r="Y11" s="44">
        <f t="shared" si="4"/>
        <v>3</v>
      </c>
      <c r="Z11" s="44">
        <f t="shared" si="4"/>
        <v>6</v>
      </c>
      <c r="AA11" s="41">
        <v>0.7</v>
      </c>
      <c r="AB11" s="41">
        <v>0.7</v>
      </c>
      <c r="AC11" s="41">
        <v>-0.3</v>
      </c>
      <c r="AD11" s="57">
        <v>1606</v>
      </c>
    </row>
    <row r="12" spans="1:49" ht="23.25" x14ac:dyDescent="0.25">
      <c r="A12" s="77" t="str">
        <f t="shared" si="5"/>
        <v>Дог. 1607/07-11 от 14/03/11-28/06/11; Шафоростова В.М.</v>
      </c>
      <c r="B12" s="149" t="s">
        <v>370</v>
      </c>
      <c r="C12" s="86" t="s">
        <v>57</v>
      </c>
      <c r="D12" s="142" t="s">
        <v>42</v>
      </c>
      <c r="E12" s="143" t="s">
        <v>432</v>
      </c>
      <c r="F12" s="55" t="s">
        <v>722</v>
      </c>
      <c r="G12" s="38" t="s">
        <v>590</v>
      </c>
      <c r="H12" s="39" t="s">
        <v>38</v>
      </c>
      <c r="I12" s="46" t="s">
        <v>591</v>
      </c>
      <c r="J12" s="81" t="s">
        <v>593</v>
      </c>
      <c r="K12" s="47">
        <v>6000</v>
      </c>
      <c r="L12" s="39">
        <v>1</v>
      </c>
      <c r="M12" s="40">
        <v>40616</v>
      </c>
      <c r="N12" s="40">
        <v>40722</v>
      </c>
      <c r="O12" s="41">
        <f t="shared" si="0"/>
        <v>0.7</v>
      </c>
      <c r="P12" s="42" t="s">
        <v>35</v>
      </c>
      <c r="Q12" s="42" t="s">
        <v>36</v>
      </c>
      <c r="R12" s="42" t="s">
        <v>37</v>
      </c>
      <c r="S12" s="42" t="s">
        <v>86</v>
      </c>
      <c r="T12" s="47">
        <f t="shared" si="1"/>
        <v>6000</v>
      </c>
      <c r="U12" s="47">
        <f t="shared" si="2"/>
        <v>6000</v>
      </c>
      <c r="V12" s="91"/>
      <c r="W12" s="43">
        <f t="shared" si="3"/>
        <v>14</v>
      </c>
      <c r="X12" s="96">
        <f t="shared" si="3"/>
        <v>28</v>
      </c>
      <c r="Y12" s="44">
        <f t="shared" si="4"/>
        <v>3</v>
      </c>
      <c r="Z12" s="44">
        <f t="shared" si="4"/>
        <v>6</v>
      </c>
      <c r="AA12" s="41">
        <v>0.7</v>
      </c>
      <c r="AB12" s="41">
        <v>0.7</v>
      </c>
      <c r="AC12" s="41">
        <v>-0.3</v>
      </c>
      <c r="AD12" s="57">
        <v>1607</v>
      </c>
    </row>
    <row r="13" spans="1:49" ht="41.25" customHeight="1" x14ac:dyDescent="0.25">
      <c r="A13" s="77" t="str">
        <f t="shared" si="5"/>
        <v>Дог. 1608/07-11 от 01/06/11-29/06/11; Чижов А.В.</v>
      </c>
      <c r="B13" s="149" t="s">
        <v>370</v>
      </c>
      <c r="C13" s="86" t="s">
        <v>58</v>
      </c>
      <c r="D13" s="142" t="s">
        <v>42</v>
      </c>
      <c r="E13" s="143" t="s">
        <v>432</v>
      </c>
      <c r="F13" s="55" t="s">
        <v>723</v>
      </c>
      <c r="G13" s="38" t="s">
        <v>437</v>
      </c>
      <c r="H13" s="39" t="s">
        <v>38</v>
      </c>
      <c r="I13" s="46" t="s">
        <v>594</v>
      </c>
      <c r="J13" s="81" t="s">
        <v>587</v>
      </c>
      <c r="K13" s="47">
        <v>36000</v>
      </c>
      <c r="L13" s="39">
        <v>1</v>
      </c>
      <c r="M13" s="40">
        <v>40695</v>
      </c>
      <c r="N13" s="40">
        <v>40723</v>
      </c>
      <c r="O13" s="41">
        <f t="shared" si="0"/>
        <v>-0.3</v>
      </c>
      <c r="P13" s="42" t="s">
        <v>35</v>
      </c>
      <c r="Q13" s="42" t="s">
        <v>36</v>
      </c>
      <c r="R13" s="42" t="s">
        <v>37</v>
      </c>
      <c r="S13" s="42" t="s">
        <v>86</v>
      </c>
      <c r="T13" s="47">
        <f t="shared" si="1"/>
        <v>36000</v>
      </c>
      <c r="U13" s="47">
        <f t="shared" si="2"/>
        <v>36000</v>
      </c>
      <c r="V13" s="91"/>
      <c r="W13" s="43">
        <f t="shared" si="3"/>
        <v>1</v>
      </c>
      <c r="X13" s="96">
        <f t="shared" si="3"/>
        <v>29</v>
      </c>
      <c r="Y13" s="44">
        <f t="shared" si="4"/>
        <v>6</v>
      </c>
      <c r="Z13" s="44">
        <f t="shared" si="4"/>
        <v>6</v>
      </c>
      <c r="AA13" s="41">
        <v>0.7</v>
      </c>
      <c r="AB13" s="41">
        <v>0.7</v>
      </c>
      <c r="AC13" s="41">
        <v>-0.3</v>
      </c>
      <c r="AD13" s="57">
        <v>1608</v>
      </c>
    </row>
    <row r="14" spans="1:49" ht="34.5" x14ac:dyDescent="0.25">
      <c r="A14" s="77" t="str">
        <f t="shared" si="5"/>
        <v>Дог. 1609/07-11 от 31/05/11-14/06/11; Меликян А.В.</v>
      </c>
      <c r="B14" s="149" t="s">
        <v>370</v>
      </c>
      <c r="C14" s="86" t="s">
        <v>59</v>
      </c>
      <c r="D14" s="142" t="s">
        <v>42</v>
      </c>
      <c r="E14" s="143" t="s">
        <v>432</v>
      </c>
      <c r="F14" s="55" t="s">
        <v>724</v>
      </c>
      <c r="G14" s="38" t="s">
        <v>595</v>
      </c>
      <c r="H14" s="39" t="s">
        <v>38</v>
      </c>
      <c r="I14" s="46" t="s">
        <v>596</v>
      </c>
      <c r="J14" s="81" t="s">
        <v>597</v>
      </c>
      <c r="K14" s="47">
        <v>24000</v>
      </c>
      <c r="L14" s="39">
        <v>1</v>
      </c>
      <c r="M14" s="40">
        <v>40694</v>
      </c>
      <c r="N14" s="40">
        <v>40708</v>
      </c>
      <c r="O14" s="41">
        <f t="shared" si="0"/>
        <v>0.7</v>
      </c>
      <c r="P14" s="42" t="s">
        <v>35</v>
      </c>
      <c r="Q14" s="42" t="s">
        <v>36</v>
      </c>
      <c r="R14" s="42" t="s">
        <v>37</v>
      </c>
      <c r="S14" s="42" t="s">
        <v>86</v>
      </c>
      <c r="T14" s="47">
        <f t="shared" si="1"/>
        <v>24000</v>
      </c>
      <c r="U14" s="47">
        <f t="shared" si="2"/>
        <v>24000</v>
      </c>
      <c r="V14" s="91"/>
      <c r="W14" s="43">
        <f t="shared" si="3"/>
        <v>31</v>
      </c>
      <c r="X14" s="96">
        <f t="shared" si="3"/>
        <v>14</v>
      </c>
      <c r="Y14" s="44">
        <f t="shared" si="4"/>
        <v>5</v>
      </c>
      <c r="Z14" s="44">
        <f t="shared" si="4"/>
        <v>6</v>
      </c>
      <c r="AA14" s="41">
        <v>0.7</v>
      </c>
      <c r="AB14" s="41">
        <v>0.7</v>
      </c>
      <c r="AC14" s="41">
        <v>-0.3</v>
      </c>
      <c r="AD14" s="57">
        <v>1609</v>
      </c>
    </row>
    <row r="15" spans="1:49" ht="27" customHeight="1" x14ac:dyDescent="0.25">
      <c r="A15" s="77" t="str">
        <f t="shared" si="5"/>
        <v>Дог. 1610/07-11 от 24/01/11-30/06/11; Пахомова О.С.</v>
      </c>
      <c r="B15" s="149" t="s">
        <v>370</v>
      </c>
      <c r="C15" s="86" t="s">
        <v>60</v>
      </c>
      <c r="D15" s="142" t="s">
        <v>42</v>
      </c>
      <c r="E15" s="143" t="s">
        <v>432</v>
      </c>
      <c r="F15" s="55" t="s">
        <v>725</v>
      </c>
      <c r="G15" s="38" t="s">
        <v>598</v>
      </c>
      <c r="H15" s="39" t="s">
        <v>38</v>
      </c>
      <c r="I15" s="46" t="s">
        <v>599</v>
      </c>
      <c r="J15" s="81" t="s">
        <v>600</v>
      </c>
      <c r="K15" s="47">
        <v>65000</v>
      </c>
      <c r="L15" s="39">
        <v>1</v>
      </c>
      <c r="M15" s="40">
        <v>40567</v>
      </c>
      <c r="N15" s="40">
        <v>40724</v>
      </c>
      <c r="O15" s="41">
        <f t="shared" si="0"/>
        <v>0.7</v>
      </c>
      <c r="P15" s="42" t="s">
        <v>35</v>
      </c>
      <c r="Q15" s="42" t="s">
        <v>36</v>
      </c>
      <c r="R15" s="42" t="s">
        <v>37</v>
      </c>
      <c r="S15" s="42" t="s">
        <v>86</v>
      </c>
      <c r="T15" s="47">
        <f t="shared" si="1"/>
        <v>65000</v>
      </c>
      <c r="U15" s="47">
        <f t="shared" si="2"/>
        <v>65000</v>
      </c>
      <c r="V15" s="91"/>
      <c r="W15" s="43">
        <f t="shared" si="3"/>
        <v>24</v>
      </c>
      <c r="X15" s="96">
        <f t="shared" si="3"/>
        <v>30</v>
      </c>
      <c r="Y15" s="44">
        <f t="shared" si="4"/>
        <v>1</v>
      </c>
      <c r="Z15" s="44">
        <f t="shared" si="4"/>
        <v>6</v>
      </c>
      <c r="AA15" s="41">
        <v>0.7</v>
      </c>
      <c r="AB15" s="41">
        <v>0.7</v>
      </c>
      <c r="AC15" s="41">
        <v>-0.3</v>
      </c>
      <c r="AD15" s="57">
        <v>1610</v>
      </c>
    </row>
    <row r="16" spans="1:49" ht="34.5" x14ac:dyDescent="0.25">
      <c r="A16" s="77" t="str">
        <f t="shared" si="5"/>
        <v>Дог. 1611/07-11 от 24/01/11-30/06/11; Уткина Т.И.</v>
      </c>
      <c r="B16" s="149" t="s">
        <v>370</v>
      </c>
      <c r="C16" s="86" t="s">
        <v>61</v>
      </c>
      <c r="D16" s="142" t="s">
        <v>42</v>
      </c>
      <c r="E16" s="143" t="s">
        <v>432</v>
      </c>
      <c r="F16" s="55" t="s">
        <v>726</v>
      </c>
      <c r="G16" s="38" t="s">
        <v>601</v>
      </c>
      <c r="H16" s="39" t="s">
        <v>38</v>
      </c>
      <c r="I16" s="46" t="s">
        <v>599</v>
      </c>
      <c r="J16" s="81" t="s">
        <v>602</v>
      </c>
      <c r="K16" s="47">
        <v>65000</v>
      </c>
      <c r="L16" s="39">
        <v>1</v>
      </c>
      <c r="M16" s="40">
        <v>40567</v>
      </c>
      <c r="N16" s="40">
        <v>40724</v>
      </c>
      <c r="O16" s="41">
        <f t="shared" si="0"/>
        <v>0.7</v>
      </c>
      <c r="P16" s="42" t="s">
        <v>35</v>
      </c>
      <c r="Q16" s="42" t="s">
        <v>36</v>
      </c>
      <c r="R16" s="42" t="s">
        <v>37</v>
      </c>
      <c r="S16" s="42" t="s">
        <v>86</v>
      </c>
      <c r="T16" s="47">
        <f t="shared" si="1"/>
        <v>65000</v>
      </c>
      <c r="U16" s="47">
        <f t="shared" si="2"/>
        <v>65000</v>
      </c>
      <c r="V16" s="91"/>
      <c r="W16" s="43">
        <f t="shared" si="3"/>
        <v>24</v>
      </c>
      <c r="X16" s="96">
        <f t="shared" si="3"/>
        <v>30</v>
      </c>
      <c r="Y16" s="44">
        <f t="shared" si="4"/>
        <v>1</v>
      </c>
      <c r="Z16" s="44">
        <f t="shared" si="4"/>
        <v>6</v>
      </c>
      <c r="AA16" s="41">
        <v>0.7</v>
      </c>
      <c r="AB16" s="41">
        <v>0.7</v>
      </c>
      <c r="AC16" s="41">
        <v>-0.3</v>
      </c>
      <c r="AD16" s="57">
        <v>1611</v>
      </c>
    </row>
    <row r="17" spans="1:30" ht="34.5" x14ac:dyDescent="0.25">
      <c r="A17" s="77" t="str">
        <f t="shared" si="5"/>
        <v>Дог. 1612/07-11 от 24/01/11-30/06/11; Костарева Е.В.</v>
      </c>
      <c r="B17" s="149" t="s">
        <v>370</v>
      </c>
      <c r="C17" s="86" t="s">
        <v>62</v>
      </c>
      <c r="D17" s="142" t="s">
        <v>42</v>
      </c>
      <c r="E17" s="143" t="s">
        <v>432</v>
      </c>
      <c r="F17" s="55" t="s">
        <v>727</v>
      </c>
      <c r="G17" s="38" t="s">
        <v>603</v>
      </c>
      <c r="H17" s="39" t="s">
        <v>38</v>
      </c>
      <c r="I17" s="46" t="s">
        <v>599</v>
      </c>
      <c r="J17" s="81" t="s">
        <v>602</v>
      </c>
      <c r="K17" s="47">
        <v>65000</v>
      </c>
      <c r="L17" s="39">
        <v>1</v>
      </c>
      <c r="M17" s="40">
        <v>40567</v>
      </c>
      <c r="N17" s="40">
        <v>40724</v>
      </c>
      <c r="O17" s="41">
        <f t="shared" si="0"/>
        <v>0.7</v>
      </c>
      <c r="P17" s="42" t="s">
        <v>35</v>
      </c>
      <c r="Q17" s="42" t="s">
        <v>36</v>
      </c>
      <c r="R17" s="42" t="s">
        <v>37</v>
      </c>
      <c r="S17" s="42" t="s">
        <v>86</v>
      </c>
      <c r="T17" s="47">
        <f t="shared" si="1"/>
        <v>65000</v>
      </c>
      <c r="U17" s="47">
        <f t="shared" si="2"/>
        <v>65000</v>
      </c>
      <c r="V17" s="91"/>
      <c r="W17" s="43">
        <f t="shared" si="3"/>
        <v>24</v>
      </c>
      <c r="X17" s="96">
        <f t="shared" si="3"/>
        <v>30</v>
      </c>
      <c r="Y17" s="44">
        <f t="shared" si="4"/>
        <v>1</v>
      </c>
      <c r="Z17" s="44">
        <f t="shared" si="4"/>
        <v>6</v>
      </c>
      <c r="AA17" s="41">
        <v>0.7</v>
      </c>
      <c r="AB17" s="41">
        <v>0.7</v>
      </c>
      <c r="AC17" s="41">
        <v>-0.3</v>
      </c>
      <c r="AD17" s="57">
        <v>1612</v>
      </c>
    </row>
    <row r="18" spans="1:30" ht="34.5" x14ac:dyDescent="0.25">
      <c r="A18" s="77" t="str">
        <f t="shared" si="5"/>
        <v>Дог. 1613/07-11 от 24/01/11-30/06/11; Пермякова Т.М.</v>
      </c>
      <c r="B18" s="149" t="s">
        <v>370</v>
      </c>
      <c r="C18" s="86" t="s">
        <v>63</v>
      </c>
      <c r="D18" s="142" t="s">
        <v>42</v>
      </c>
      <c r="E18" s="143" t="s">
        <v>432</v>
      </c>
      <c r="F18" s="55" t="s">
        <v>728</v>
      </c>
      <c r="G18" s="38" t="s">
        <v>604</v>
      </c>
      <c r="H18" s="39" t="s">
        <v>38</v>
      </c>
      <c r="I18" s="46" t="s">
        <v>599</v>
      </c>
      <c r="J18" s="81" t="s">
        <v>600</v>
      </c>
      <c r="K18" s="47">
        <v>65000</v>
      </c>
      <c r="L18" s="39">
        <v>1</v>
      </c>
      <c r="M18" s="40">
        <v>40567</v>
      </c>
      <c r="N18" s="40">
        <v>40724</v>
      </c>
      <c r="O18" s="41">
        <f t="shared" si="0"/>
        <v>0.7</v>
      </c>
      <c r="P18" s="42" t="s">
        <v>35</v>
      </c>
      <c r="Q18" s="42" t="s">
        <v>36</v>
      </c>
      <c r="R18" s="42" t="s">
        <v>37</v>
      </c>
      <c r="S18" s="42" t="s">
        <v>86</v>
      </c>
      <c r="T18" s="47">
        <f t="shared" si="1"/>
        <v>65000</v>
      </c>
      <c r="U18" s="47">
        <f t="shared" si="2"/>
        <v>65000</v>
      </c>
      <c r="V18" s="91"/>
      <c r="W18" s="43">
        <f t="shared" si="3"/>
        <v>24</v>
      </c>
      <c r="X18" s="96">
        <f t="shared" si="3"/>
        <v>30</v>
      </c>
      <c r="Y18" s="44">
        <f t="shared" si="4"/>
        <v>1</v>
      </c>
      <c r="Z18" s="44">
        <f t="shared" si="4"/>
        <v>6</v>
      </c>
      <c r="AA18" s="41">
        <v>0.7</v>
      </c>
      <c r="AB18" s="41">
        <v>0.7</v>
      </c>
      <c r="AC18" s="41">
        <v>-0.3</v>
      </c>
      <c r="AD18" s="57">
        <v>1613</v>
      </c>
    </row>
    <row r="19" spans="1:30" x14ac:dyDescent="0.25">
      <c r="A19" s="77" t="str">
        <f t="shared" si="5"/>
        <v>Дог. 1614/07-11 от 01/04/11-30/06/11; Колядина Н.Б.</v>
      </c>
      <c r="B19" s="149" t="s">
        <v>370</v>
      </c>
      <c r="C19" s="86" t="s">
        <v>64</v>
      </c>
      <c r="D19" s="142" t="s">
        <v>42</v>
      </c>
      <c r="E19" s="143" t="s">
        <v>432</v>
      </c>
      <c r="F19" s="55" t="s">
        <v>729</v>
      </c>
      <c r="G19" s="38" t="s">
        <v>605</v>
      </c>
      <c r="H19" s="39" t="s">
        <v>38</v>
      </c>
      <c r="I19" s="46" t="s">
        <v>606</v>
      </c>
      <c r="J19" s="81" t="s">
        <v>607</v>
      </c>
      <c r="K19" s="47">
        <v>12000</v>
      </c>
      <c r="L19" s="39">
        <v>1</v>
      </c>
      <c r="M19" s="40">
        <v>40634</v>
      </c>
      <c r="N19" s="40">
        <v>40724</v>
      </c>
      <c r="O19" s="41">
        <f t="shared" si="0"/>
        <v>0.7</v>
      </c>
      <c r="P19" s="42" t="s">
        <v>35</v>
      </c>
      <c r="Q19" s="42" t="s">
        <v>36</v>
      </c>
      <c r="R19" s="42" t="s">
        <v>37</v>
      </c>
      <c r="S19" s="42" t="s">
        <v>86</v>
      </c>
      <c r="T19" s="47">
        <f t="shared" si="1"/>
        <v>12000</v>
      </c>
      <c r="U19" s="47">
        <f t="shared" si="2"/>
        <v>12000</v>
      </c>
      <c r="V19" s="91"/>
      <c r="W19" s="43">
        <f t="shared" si="3"/>
        <v>1</v>
      </c>
      <c r="X19" s="96">
        <f t="shared" si="3"/>
        <v>30</v>
      </c>
      <c r="Y19" s="44">
        <f t="shared" si="4"/>
        <v>4</v>
      </c>
      <c r="Z19" s="44">
        <f t="shared" si="4"/>
        <v>6</v>
      </c>
      <c r="AA19" s="41">
        <v>0.7</v>
      </c>
      <c r="AB19" s="41">
        <v>0.7</v>
      </c>
      <c r="AC19" s="41">
        <v>-0.3</v>
      </c>
      <c r="AD19" s="57">
        <v>1614</v>
      </c>
    </row>
    <row r="20" spans="1:30" ht="26.25" x14ac:dyDescent="0.25">
      <c r="A20" s="77" t="str">
        <f t="shared" si="5"/>
        <v>Дог. 1615/07-11 от 14/06/11-01/07/11; Валяева Е.Ф.</v>
      </c>
      <c r="B20" s="149" t="s">
        <v>370</v>
      </c>
      <c r="C20" s="86" t="s">
        <v>65</v>
      </c>
      <c r="D20" s="142" t="s">
        <v>42</v>
      </c>
      <c r="E20" s="143" t="s">
        <v>432</v>
      </c>
      <c r="F20" s="55" t="s">
        <v>730</v>
      </c>
      <c r="G20" s="38" t="s">
        <v>608</v>
      </c>
      <c r="H20" s="39" t="s">
        <v>38</v>
      </c>
      <c r="I20" s="46" t="s">
        <v>609</v>
      </c>
      <c r="J20" s="126" t="s">
        <v>587</v>
      </c>
      <c r="K20" s="47">
        <v>36000</v>
      </c>
      <c r="L20" s="39">
        <v>1</v>
      </c>
      <c r="M20" s="40">
        <v>40708</v>
      </c>
      <c r="N20" s="40">
        <v>40725</v>
      </c>
      <c r="O20" s="41">
        <f t="shared" si="0"/>
        <v>0.7</v>
      </c>
      <c r="P20" s="42" t="s">
        <v>35</v>
      </c>
      <c r="Q20" s="42" t="s">
        <v>36</v>
      </c>
      <c r="R20" s="42" t="s">
        <v>37</v>
      </c>
      <c r="S20" s="42" t="s">
        <v>86</v>
      </c>
      <c r="T20" s="47">
        <f t="shared" si="1"/>
        <v>36000</v>
      </c>
      <c r="U20" s="47">
        <f t="shared" si="2"/>
        <v>36000</v>
      </c>
      <c r="V20" s="91"/>
      <c r="W20" s="43">
        <f t="shared" si="3"/>
        <v>14</v>
      </c>
      <c r="X20" s="96">
        <f t="shared" si="3"/>
        <v>1</v>
      </c>
      <c r="Y20" s="44">
        <f t="shared" si="4"/>
        <v>6</v>
      </c>
      <c r="Z20" s="44">
        <f t="shared" si="4"/>
        <v>7</v>
      </c>
      <c r="AA20" s="41">
        <v>0.7</v>
      </c>
      <c r="AB20" s="41">
        <v>0.7</v>
      </c>
      <c r="AC20" s="41">
        <v>-0.3</v>
      </c>
      <c r="AD20" s="57">
        <v>1615</v>
      </c>
    </row>
    <row r="21" spans="1:30" ht="26.25" x14ac:dyDescent="0.25">
      <c r="A21" s="77" t="str">
        <f t="shared" si="5"/>
        <v>Дог. 1616/07-11 от 14/06/11-04/07/11; Поршнев А.В.</v>
      </c>
      <c r="B21" s="149" t="s">
        <v>370</v>
      </c>
      <c r="C21" s="86" t="s">
        <v>66</v>
      </c>
      <c r="D21" s="142" t="s">
        <v>42</v>
      </c>
      <c r="E21" s="143" t="s">
        <v>432</v>
      </c>
      <c r="F21" s="55" t="s">
        <v>731</v>
      </c>
      <c r="G21" s="38" t="s">
        <v>610</v>
      </c>
      <c r="H21" s="39" t="s">
        <v>38</v>
      </c>
      <c r="I21" s="46" t="s">
        <v>611</v>
      </c>
      <c r="J21" s="126" t="s">
        <v>587</v>
      </c>
      <c r="K21" s="47">
        <v>36000</v>
      </c>
      <c r="L21" s="39">
        <v>1</v>
      </c>
      <c r="M21" s="40">
        <v>40708</v>
      </c>
      <c r="N21" s="40">
        <v>40728</v>
      </c>
      <c r="O21" s="41">
        <f t="shared" si="0"/>
        <v>0.7</v>
      </c>
      <c r="P21" s="42" t="s">
        <v>35</v>
      </c>
      <c r="Q21" s="42" t="s">
        <v>36</v>
      </c>
      <c r="R21" s="42" t="s">
        <v>37</v>
      </c>
      <c r="S21" s="42" t="s">
        <v>86</v>
      </c>
      <c r="T21" s="47">
        <f t="shared" si="1"/>
        <v>36000</v>
      </c>
      <c r="U21" s="47">
        <f t="shared" si="2"/>
        <v>36000</v>
      </c>
      <c r="V21" s="91"/>
      <c r="W21" s="43">
        <f t="shared" si="3"/>
        <v>14</v>
      </c>
      <c r="X21" s="96">
        <f t="shared" si="3"/>
        <v>4</v>
      </c>
      <c r="Y21" s="44">
        <f t="shared" si="4"/>
        <v>6</v>
      </c>
      <c r="Z21" s="44">
        <f t="shared" si="4"/>
        <v>7</v>
      </c>
      <c r="AA21" s="41">
        <v>0.7</v>
      </c>
      <c r="AB21" s="41">
        <v>0.7</v>
      </c>
      <c r="AC21" s="41">
        <v>-0.3</v>
      </c>
      <c r="AD21" s="57">
        <v>1616</v>
      </c>
    </row>
    <row r="22" spans="1:30" ht="23.25" x14ac:dyDescent="0.25">
      <c r="A22" s="77" t="str">
        <f t="shared" si="5"/>
        <v>Дог. 1617/07-11 от 01/06/11-05/07/11; Золотарева К.А.</v>
      </c>
      <c r="B22" s="149" t="s">
        <v>616</v>
      </c>
      <c r="C22" s="86" t="s">
        <v>67</v>
      </c>
      <c r="D22" s="142" t="s">
        <v>42</v>
      </c>
      <c r="E22" s="143" t="s">
        <v>612</v>
      </c>
      <c r="F22" s="55" t="s">
        <v>732</v>
      </c>
      <c r="G22" s="38" t="s">
        <v>613</v>
      </c>
      <c r="H22" s="39" t="s">
        <v>38</v>
      </c>
      <c r="I22" s="46" t="s">
        <v>614</v>
      </c>
      <c r="J22" s="81" t="s">
        <v>615</v>
      </c>
      <c r="K22" s="47">
        <v>38000</v>
      </c>
      <c r="L22" s="39">
        <v>1</v>
      </c>
      <c r="M22" s="40">
        <v>40695</v>
      </c>
      <c r="N22" s="40">
        <v>40729</v>
      </c>
      <c r="O22" s="41">
        <f t="shared" si="0"/>
        <v>0.7</v>
      </c>
      <c r="P22" s="42" t="s">
        <v>35</v>
      </c>
      <c r="Q22" s="42" t="s">
        <v>36</v>
      </c>
      <c r="R22" s="42" t="s">
        <v>37</v>
      </c>
      <c r="S22" s="42" t="s">
        <v>86</v>
      </c>
      <c r="T22" s="47">
        <f t="shared" si="1"/>
        <v>38000</v>
      </c>
      <c r="U22" s="47">
        <f t="shared" si="2"/>
        <v>38000</v>
      </c>
      <c r="V22" s="91"/>
      <c r="W22" s="43">
        <f t="shared" si="3"/>
        <v>1</v>
      </c>
      <c r="X22" s="96">
        <f t="shared" si="3"/>
        <v>5</v>
      </c>
      <c r="Y22" s="44">
        <f t="shared" si="4"/>
        <v>6</v>
      </c>
      <c r="Z22" s="44">
        <f t="shared" si="4"/>
        <v>7</v>
      </c>
      <c r="AA22" s="41">
        <v>0.7</v>
      </c>
      <c r="AB22" s="41">
        <v>0.7</v>
      </c>
      <c r="AC22" s="41">
        <v>-0.3</v>
      </c>
      <c r="AD22" s="57">
        <v>1617</v>
      </c>
    </row>
    <row r="23" spans="1:30" x14ac:dyDescent="0.25">
      <c r="A23" s="77" t="str">
        <f t="shared" si="5"/>
        <v>Дог. 1618/07-11 от 01/05/11-05/07/11; Денисова Ю.С.</v>
      </c>
      <c r="B23" s="149" t="s">
        <v>616</v>
      </c>
      <c r="C23" s="86" t="s">
        <v>68</v>
      </c>
      <c r="D23" s="142" t="s">
        <v>42</v>
      </c>
      <c r="E23" s="143" t="s">
        <v>612</v>
      </c>
      <c r="F23" s="55" t="s">
        <v>733</v>
      </c>
      <c r="G23" s="38" t="s">
        <v>617</v>
      </c>
      <c r="H23" s="39" t="s">
        <v>38</v>
      </c>
      <c r="I23" s="46" t="s">
        <v>618</v>
      </c>
      <c r="J23" s="81" t="s">
        <v>619</v>
      </c>
      <c r="K23" s="47">
        <v>75000</v>
      </c>
      <c r="L23" s="39">
        <v>1</v>
      </c>
      <c r="M23" s="40">
        <v>40664</v>
      </c>
      <c r="N23" s="40">
        <v>40729</v>
      </c>
      <c r="O23" s="41">
        <f t="shared" si="0"/>
        <v>0.7</v>
      </c>
      <c r="P23" s="42" t="s">
        <v>35</v>
      </c>
      <c r="Q23" s="42" t="s">
        <v>36</v>
      </c>
      <c r="R23" s="42" t="s">
        <v>37</v>
      </c>
      <c r="S23" s="42" t="s">
        <v>86</v>
      </c>
      <c r="T23" s="47">
        <f t="shared" si="1"/>
        <v>75000</v>
      </c>
      <c r="U23" s="47">
        <f t="shared" si="2"/>
        <v>75000</v>
      </c>
      <c r="V23" s="91"/>
      <c r="W23" s="43">
        <f t="shared" si="3"/>
        <v>1</v>
      </c>
      <c r="X23" s="96">
        <f t="shared" si="3"/>
        <v>5</v>
      </c>
      <c r="Y23" s="44">
        <f t="shared" si="4"/>
        <v>5</v>
      </c>
      <c r="Z23" s="44">
        <f t="shared" si="4"/>
        <v>7</v>
      </c>
      <c r="AA23" s="41">
        <v>0.7</v>
      </c>
      <c r="AB23" s="41">
        <v>0.7</v>
      </c>
      <c r="AC23" s="41">
        <v>-0.3</v>
      </c>
      <c r="AD23" s="57">
        <v>1618</v>
      </c>
    </row>
    <row r="24" spans="1:30" x14ac:dyDescent="0.25">
      <c r="A24" s="77" t="str">
        <f t="shared" si="5"/>
        <v>Дог. 1619/07-11 от 04/04/11-30/06/11; Хуф Г.Х.</v>
      </c>
      <c r="B24" s="149" t="s">
        <v>370</v>
      </c>
      <c r="C24" s="86" t="s">
        <v>69</v>
      </c>
      <c r="D24" s="142" t="s">
        <v>42</v>
      </c>
      <c r="E24" s="143" t="s">
        <v>432</v>
      </c>
      <c r="F24" s="55" t="s">
        <v>734</v>
      </c>
      <c r="G24" s="38" t="s">
        <v>620</v>
      </c>
      <c r="H24" s="39" t="s">
        <v>38</v>
      </c>
      <c r="I24" s="46" t="s">
        <v>621</v>
      </c>
      <c r="J24" s="81" t="s">
        <v>622</v>
      </c>
      <c r="K24" s="47">
        <v>24000</v>
      </c>
      <c r="L24" s="39">
        <v>1</v>
      </c>
      <c r="M24" s="40">
        <v>40637</v>
      </c>
      <c r="N24" s="40">
        <v>40724</v>
      </c>
      <c r="O24" s="41">
        <f t="shared" si="0"/>
        <v>0.7</v>
      </c>
      <c r="P24" s="42" t="s">
        <v>35</v>
      </c>
      <c r="Q24" s="42" t="s">
        <v>36</v>
      </c>
      <c r="R24" s="42" t="s">
        <v>37</v>
      </c>
      <c r="S24" s="42" t="s">
        <v>86</v>
      </c>
      <c r="T24" s="47">
        <f t="shared" si="1"/>
        <v>24000</v>
      </c>
      <c r="U24" s="47">
        <f t="shared" si="2"/>
        <v>24000</v>
      </c>
      <c r="V24" s="91"/>
      <c r="W24" s="43">
        <f t="shared" si="3"/>
        <v>4</v>
      </c>
      <c r="X24" s="96">
        <f t="shared" si="3"/>
        <v>30</v>
      </c>
      <c r="Y24" s="44">
        <f t="shared" si="4"/>
        <v>4</v>
      </c>
      <c r="Z24" s="44">
        <f t="shared" si="4"/>
        <v>6</v>
      </c>
      <c r="AA24" s="41">
        <v>0.7</v>
      </c>
      <c r="AB24" s="41">
        <v>0.7</v>
      </c>
      <c r="AC24" s="41">
        <v>-0.3</v>
      </c>
      <c r="AD24" s="57">
        <v>1619</v>
      </c>
    </row>
    <row r="25" spans="1:30" x14ac:dyDescent="0.25">
      <c r="A25" s="77" t="str">
        <f t="shared" si="5"/>
        <v>Дог. 1620/07-11 от 10/03/11-30/06/11; Нагорная Е.В.</v>
      </c>
      <c r="B25" s="149" t="s">
        <v>370</v>
      </c>
      <c r="C25" s="86" t="s">
        <v>70</v>
      </c>
      <c r="D25" s="142" t="s">
        <v>42</v>
      </c>
      <c r="E25" s="143" t="s">
        <v>432</v>
      </c>
      <c r="F25" s="55" t="s">
        <v>735</v>
      </c>
      <c r="G25" s="38" t="s">
        <v>623</v>
      </c>
      <c r="H25" s="39" t="s">
        <v>38</v>
      </c>
      <c r="I25" s="46" t="s">
        <v>624</v>
      </c>
      <c r="J25" s="81" t="s">
        <v>622</v>
      </c>
      <c r="K25" s="47">
        <v>96000</v>
      </c>
      <c r="L25" s="39">
        <v>1</v>
      </c>
      <c r="M25" s="40">
        <v>40612</v>
      </c>
      <c r="N25" s="40">
        <v>40724</v>
      </c>
      <c r="O25" s="41">
        <f t="shared" si="0"/>
        <v>0.7</v>
      </c>
      <c r="P25" s="42" t="s">
        <v>35</v>
      </c>
      <c r="Q25" s="42" t="s">
        <v>36</v>
      </c>
      <c r="R25" s="42" t="s">
        <v>37</v>
      </c>
      <c r="S25" s="42" t="s">
        <v>86</v>
      </c>
      <c r="T25" s="47">
        <f t="shared" si="1"/>
        <v>96000</v>
      </c>
      <c r="U25" s="47">
        <f t="shared" si="2"/>
        <v>96000</v>
      </c>
      <c r="V25" s="91"/>
      <c r="W25" s="43">
        <f t="shared" si="3"/>
        <v>10</v>
      </c>
      <c r="X25" s="96">
        <f t="shared" si="3"/>
        <v>30</v>
      </c>
      <c r="Y25" s="44">
        <f t="shared" si="4"/>
        <v>3</v>
      </c>
      <c r="Z25" s="44">
        <f t="shared" si="4"/>
        <v>6</v>
      </c>
      <c r="AA25" s="41">
        <v>0.7</v>
      </c>
      <c r="AB25" s="41">
        <v>0.7</v>
      </c>
      <c r="AC25" s="41">
        <v>-0.3</v>
      </c>
      <c r="AD25" s="57">
        <v>1620</v>
      </c>
    </row>
    <row r="26" spans="1:30" ht="23.25" x14ac:dyDescent="0.25">
      <c r="A26" s="77" t="str">
        <f t="shared" si="5"/>
        <v>Дог. 1621/07-11 от 10/03/11-30/06/11; Нагорная Е.В.</v>
      </c>
      <c r="B26" s="149" t="s">
        <v>370</v>
      </c>
      <c r="C26" s="86" t="s">
        <v>71</v>
      </c>
      <c r="D26" s="142" t="s">
        <v>42</v>
      </c>
      <c r="E26" s="143" t="s">
        <v>432</v>
      </c>
      <c r="F26" s="55" t="s">
        <v>736</v>
      </c>
      <c r="G26" s="38" t="s">
        <v>623</v>
      </c>
      <c r="H26" s="39" t="s">
        <v>38</v>
      </c>
      <c r="I26" s="46" t="s">
        <v>624</v>
      </c>
      <c r="J26" s="81" t="s">
        <v>625</v>
      </c>
      <c r="K26" s="47">
        <v>10500</v>
      </c>
      <c r="L26" s="39">
        <v>1</v>
      </c>
      <c r="M26" s="40">
        <v>40612</v>
      </c>
      <c r="N26" s="40">
        <v>40724</v>
      </c>
      <c r="O26" s="41">
        <f t="shared" si="0"/>
        <v>0.7</v>
      </c>
      <c r="P26" s="42" t="s">
        <v>35</v>
      </c>
      <c r="Q26" s="42" t="s">
        <v>36</v>
      </c>
      <c r="R26" s="42" t="s">
        <v>37</v>
      </c>
      <c r="S26" s="42" t="s">
        <v>86</v>
      </c>
      <c r="T26" s="47">
        <f t="shared" si="1"/>
        <v>10500</v>
      </c>
      <c r="U26" s="47">
        <f t="shared" si="2"/>
        <v>10500</v>
      </c>
      <c r="V26" s="91"/>
      <c r="W26" s="43">
        <f t="shared" si="3"/>
        <v>10</v>
      </c>
      <c r="X26" s="96">
        <f t="shared" si="3"/>
        <v>30</v>
      </c>
      <c r="Y26" s="44">
        <f t="shared" si="4"/>
        <v>3</v>
      </c>
      <c r="Z26" s="44">
        <f t="shared" si="4"/>
        <v>6</v>
      </c>
      <c r="AA26" s="41">
        <v>0.7</v>
      </c>
      <c r="AB26" s="41">
        <v>0.7</v>
      </c>
      <c r="AC26" s="41">
        <v>-0.3</v>
      </c>
      <c r="AD26" s="57">
        <v>1621</v>
      </c>
    </row>
    <row r="27" spans="1:30" x14ac:dyDescent="0.25">
      <c r="A27" s="77" t="str">
        <f t="shared" si="5"/>
        <v>Дог. 1622/07-11 от 15/03/11-28/06/11; Чиронова И.И.</v>
      </c>
      <c r="B27" s="149" t="s">
        <v>370</v>
      </c>
      <c r="C27" s="86" t="s">
        <v>72</v>
      </c>
      <c r="D27" s="142" t="s">
        <v>42</v>
      </c>
      <c r="E27" s="143" t="s">
        <v>432</v>
      </c>
      <c r="F27" s="55" t="s">
        <v>737</v>
      </c>
      <c r="G27" s="38" t="s">
        <v>626</v>
      </c>
      <c r="H27" s="39" t="s">
        <v>38</v>
      </c>
      <c r="I27" s="46" t="s">
        <v>627</v>
      </c>
      <c r="J27" s="81" t="s">
        <v>622</v>
      </c>
      <c r="K27" s="47">
        <v>64000</v>
      </c>
      <c r="L27" s="39">
        <v>1</v>
      </c>
      <c r="M27" s="40">
        <v>40617</v>
      </c>
      <c r="N27" s="40">
        <v>40722</v>
      </c>
      <c r="O27" s="41">
        <f t="shared" si="0"/>
        <v>0.7</v>
      </c>
      <c r="P27" s="42" t="s">
        <v>35</v>
      </c>
      <c r="Q27" s="42" t="s">
        <v>36</v>
      </c>
      <c r="R27" s="42" t="s">
        <v>37</v>
      </c>
      <c r="S27" s="42" t="s">
        <v>86</v>
      </c>
      <c r="T27" s="47">
        <f t="shared" si="1"/>
        <v>64000</v>
      </c>
      <c r="U27" s="47">
        <f t="shared" si="2"/>
        <v>64000</v>
      </c>
      <c r="V27" s="91"/>
      <c r="W27" s="43">
        <f t="shared" si="3"/>
        <v>15</v>
      </c>
      <c r="X27" s="96">
        <f t="shared" si="3"/>
        <v>28</v>
      </c>
      <c r="Y27" s="44">
        <f t="shared" si="4"/>
        <v>3</v>
      </c>
      <c r="Z27" s="44">
        <f t="shared" si="4"/>
        <v>6</v>
      </c>
      <c r="AA27" s="41">
        <v>0.7</v>
      </c>
      <c r="AB27" s="41">
        <v>0.7</v>
      </c>
      <c r="AC27" s="41">
        <v>-0.3</v>
      </c>
      <c r="AD27" s="57">
        <v>1622</v>
      </c>
    </row>
    <row r="28" spans="1:30" x14ac:dyDescent="0.25">
      <c r="A28" s="77" t="str">
        <f t="shared" si="5"/>
        <v>Дог. 1623/07-11 от 05/02/11-28/06/11; Чиронова И.И.</v>
      </c>
      <c r="B28" s="149" t="s">
        <v>370</v>
      </c>
      <c r="C28" s="86" t="s">
        <v>73</v>
      </c>
      <c r="D28" s="142" t="s">
        <v>42</v>
      </c>
      <c r="E28" s="143" t="s">
        <v>432</v>
      </c>
      <c r="F28" s="55" t="s">
        <v>738</v>
      </c>
      <c r="G28" s="38" t="s">
        <v>626</v>
      </c>
      <c r="H28" s="39" t="s">
        <v>38</v>
      </c>
      <c r="I28" s="46" t="s">
        <v>628</v>
      </c>
      <c r="J28" s="81" t="s">
        <v>629</v>
      </c>
      <c r="K28" s="47">
        <v>11750</v>
      </c>
      <c r="L28" s="39">
        <v>1</v>
      </c>
      <c r="M28" s="40">
        <v>40579</v>
      </c>
      <c r="N28" s="40">
        <v>40722</v>
      </c>
      <c r="O28" s="41">
        <f t="shared" si="0"/>
        <v>0.7</v>
      </c>
      <c r="P28" s="42" t="s">
        <v>35</v>
      </c>
      <c r="Q28" s="42" t="s">
        <v>36</v>
      </c>
      <c r="R28" s="42" t="s">
        <v>37</v>
      </c>
      <c r="S28" s="42" t="s">
        <v>86</v>
      </c>
      <c r="T28" s="47">
        <f t="shared" si="1"/>
        <v>11750</v>
      </c>
      <c r="U28" s="47">
        <f t="shared" si="2"/>
        <v>11750</v>
      </c>
      <c r="V28" s="91"/>
      <c r="W28" s="43">
        <f t="shared" si="3"/>
        <v>5</v>
      </c>
      <c r="X28" s="96">
        <f t="shared" si="3"/>
        <v>28</v>
      </c>
      <c r="Y28" s="44">
        <f t="shared" si="4"/>
        <v>2</v>
      </c>
      <c r="Z28" s="44">
        <f t="shared" si="4"/>
        <v>6</v>
      </c>
      <c r="AA28" s="41">
        <v>0.7</v>
      </c>
      <c r="AB28" s="41">
        <v>0.7</v>
      </c>
      <c r="AC28" s="41">
        <v>-0.3</v>
      </c>
      <c r="AD28" s="57">
        <v>1623</v>
      </c>
    </row>
    <row r="29" spans="1:30" x14ac:dyDescent="0.25">
      <c r="A29" s="77" t="str">
        <f t="shared" si="5"/>
        <v>Дог. 1624/07-11 от 14/03/11-28/06/11; Чиронова И.И.</v>
      </c>
      <c r="B29" s="149" t="s">
        <v>370</v>
      </c>
      <c r="C29" s="86" t="s">
        <v>74</v>
      </c>
      <c r="D29" s="142" t="s">
        <v>42</v>
      </c>
      <c r="E29" s="143" t="s">
        <v>432</v>
      </c>
      <c r="F29" s="55" t="s">
        <v>739</v>
      </c>
      <c r="G29" s="38" t="s">
        <v>626</v>
      </c>
      <c r="H29" s="39" t="s">
        <v>38</v>
      </c>
      <c r="I29" s="46" t="s">
        <v>591</v>
      </c>
      <c r="J29" s="81" t="s">
        <v>622</v>
      </c>
      <c r="K29" s="47">
        <v>96000</v>
      </c>
      <c r="L29" s="39">
        <v>1</v>
      </c>
      <c r="M29" s="40">
        <v>40616</v>
      </c>
      <c r="N29" s="40">
        <v>40722</v>
      </c>
      <c r="O29" s="41">
        <f t="shared" si="0"/>
        <v>0.7</v>
      </c>
      <c r="P29" s="42" t="s">
        <v>35</v>
      </c>
      <c r="Q29" s="42" t="s">
        <v>36</v>
      </c>
      <c r="R29" s="42" t="s">
        <v>37</v>
      </c>
      <c r="S29" s="42" t="s">
        <v>86</v>
      </c>
      <c r="T29" s="47">
        <f t="shared" si="1"/>
        <v>96000</v>
      </c>
      <c r="U29" s="47">
        <f t="shared" si="2"/>
        <v>96000</v>
      </c>
      <c r="V29" s="91"/>
      <c r="W29" s="43">
        <f t="shared" si="3"/>
        <v>14</v>
      </c>
      <c r="X29" s="96">
        <f t="shared" si="3"/>
        <v>28</v>
      </c>
      <c r="Y29" s="44">
        <f t="shared" si="4"/>
        <v>3</v>
      </c>
      <c r="Z29" s="44">
        <f t="shared" si="4"/>
        <v>6</v>
      </c>
      <c r="AA29" s="41">
        <v>0.7</v>
      </c>
      <c r="AB29" s="41">
        <v>0.7</v>
      </c>
      <c r="AC29" s="41">
        <v>-0.3</v>
      </c>
      <c r="AD29" s="57">
        <v>1624</v>
      </c>
    </row>
    <row r="30" spans="1:30" ht="27" x14ac:dyDescent="0.25">
      <c r="A30" s="77" t="str">
        <f t="shared" si="5"/>
        <v>Дог. 1625/07-11 от 03/04/11-30/06/11; Оуэн Милберн Хелен Мэри</v>
      </c>
      <c r="B30" s="149" t="s">
        <v>370</v>
      </c>
      <c r="C30" s="86" t="s">
        <v>75</v>
      </c>
      <c r="D30" s="142" t="s">
        <v>42</v>
      </c>
      <c r="E30" s="143" t="s">
        <v>432</v>
      </c>
      <c r="F30" s="55" t="s">
        <v>740</v>
      </c>
      <c r="G30" s="38" t="s">
        <v>630</v>
      </c>
      <c r="H30" s="39" t="s">
        <v>38</v>
      </c>
      <c r="I30" s="46" t="s">
        <v>631</v>
      </c>
      <c r="J30" s="81" t="s">
        <v>622</v>
      </c>
      <c r="K30" s="47">
        <v>24000</v>
      </c>
      <c r="L30" s="39">
        <v>1</v>
      </c>
      <c r="M30" s="40">
        <v>40636</v>
      </c>
      <c r="N30" s="40">
        <v>40724</v>
      </c>
      <c r="O30" s="41">
        <f t="shared" si="0"/>
        <v>0.7</v>
      </c>
      <c r="P30" s="42" t="s">
        <v>35</v>
      </c>
      <c r="Q30" s="42" t="s">
        <v>36</v>
      </c>
      <c r="R30" s="42" t="s">
        <v>37</v>
      </c>
      <c r="S30" s="42" t="s">
        <v>86</v>
      </c>
      <c r="T30" s="47">
        <f t="shared" si="1"/>
        <v>24000</v>
      </c>
      <c r="U30" s="47">
        <f t="shared" si="2"/>
        <v>24000</v>
      </c>
      <c r="V30" s="91"/>
      <c r="W30" s="43">
        <f t="shared" si="3"/>
        <v>3</v>
      </c>
      <c r="X30" s="96">
        <f t="shared" si="3"/>
        <v>30</v>
      </c>
      <c r="Y30" s="44">
        <f t="shared" si="4"/>
        <v>4</v>
      </c>
      <c r="Z30" s="44">
        <f t="shared" si="4"/>
        <v>6</v>
      </c>
      <c r="AA30" s="41">
        <v>0.7</v>
      </c>
      <c r="AB30" s="41">
        <v>0.7</v>
      </c>
      <c r="AC30" s="41">
        <v>-0.3</v>
      </c>
      <c r="AD30" s="57">
        <v>1625</v>
      </c>
    </row>
    <row r="31" spans="1:30" x14ac:dyDescent="0.25">
      <c r="A31" s="77" t="str">
        <f t="shared" si="5"/>
        <v>Дог. 1626/07-11 от 07/03/11-30/06/11; Поспелова Т.Б.</v>
      </c>
      <c r="B31" s="149" t="s">
        <v>370</v>
      </c>
      <c r="C31" s="86" t="s">
        <v>76</v>
      </c>
      <c r="D31" s="142" t="s">
        <v>42</v>
      </c>
      <c r="E31" s="143" t="s">
        <v>432</v>
      </c>
      <c r="F31" s="55" t="s">
        <v>741</v>
      </c>
      <c r="G31" s="38" t="s">
        <v>632</v>
      </c>
      <c r="H31" s="39" t="s">
        <v>38</v>
      </c>
      <c r="I31" s="46" t="s">
        <v>633</v>
      </c>
      <c r="J31" s="81" t="s">
        <v>622</v>
      </c>
      <c r="K31" s="47">
        <v>96000</v>
      </c>
      <c r="L31" s="39">
        <v>1</v>
      </c>
      <c r="M31" s="40">
        <v>40609</v>
      </c>
      <c r="N31" s="40">
        <v>40724</v>
      </c>
      <c r="O31" s="41">
        <f t="shared" si="0"/>
        <v>0.7</v>
      </c>
      <c r="P31" s="42" t="s">
        <v>35</v>
      </c>
      <c r="Q31" s="42" t="s">
        <v>36</v>
      </c>
      <c r="R31" s="42" t="s">
        <v>37</v>
      </c>
      <c r="S31" s="42" t="s">
        <v>86</v>
      </c>
      <c r="T31" s="47">
        <f t="shared" si="1"/>
        <v>96000</v>
      </c>
      <c r="U31" s="47">
        <f t="shared" si="2"/>
        <v>96000</v>
      </c>
      <c r="V31" s="91"/>
      <c r="W31" s="43">
        <f t="shared" si="3"/>
        <v>7</v>
      </c>
      <c r="X31" s="96">
        <f t="shared" si="3"/>
        <v>30</v>
      </c>
      <c r="Y31" s="44">
        <f t="shared" si="4"/>
        <v>3</v>
      </c>
      <c r="Z31" s="44">
        <f t="shared" si="4"/>
        <v>6</v>
      </c>
      <c r="AA31" s="41">
        <v>0.7</v>
      </c>
      <c r="AB31" s="41">
        <v>0.7</v>
      </c>
      <c r="AC31" s="41">
        <v>-0.3</v>
      </c>
      <c r="AD31" s="57">
        <v>1626</v>
      </c>
    </row>
    <row r="32" spans="1:30" ht="23.25" x14ac:dyDescent="0.25">
      <c r="A32" s="77" t="str">
        <f t="shared" si="5"/>
        <v>Дог. 1627/07-11 от 07/03/11-30/06/11; Поспелова Т.Б.</v>
      </c>
      <c r="B32" s="149" t="s">
        <v>370</v>
      </c>
      <c r="C32" s="86" t="s">
        <v>77</v>
      </c>
      <c r="D32" s="142" t="s">
        <v>42</v>
      </c>
      <c r="E32" s="143" t="s">
        <v>432</v>
      </c>
      <c r="F32" s="55" t="s">
        <v>742</v>
      </c>
      <c r="G32" s="38" t="s">
        <v>632</v>
      </c>
      <c r="H32" s="39" t="s">
        <v>38</v>
      </c>
      <c r="I32" s="46" t="s">
        <v>633</v>
      </c>
      <c r="J32" s="81" t="s">
        <v>625</v>
      </c>
      <c r="K32" s="47">
        <v>9750</v>
      </c>
      <c r="L32" s="39">
        <v>1</v>
      </c>
      <c r="M32" s="40">
        <v>40609</v>
      </c>
      <c r="N32" s="40">
        <v>40724</v>
      </c>
      <c r="O32" s="41">
        <f t="shared" si="0"/>
        <v>0.7</v>
      </c>
      <c r="P32" s="42" t="s">
        <v>35</v>
      </c>
      <c r="Q32" s="42" t="s">
        <v>36</v>
      </c>
      <c r="R32" s="42" t="s">
        <v>37</v>
      </c>
      <c r="S32" s="42" t="s">
        <v>86</v>
      </c>
      <c r="T32" s="47">
        <f t="shared" si="1"/>
        <v>9750</v>
      </c>
      <c r="U32" s="47">
        <f t="shared" si="2"/>
        <v>9750</v>
      </c>
      <c r="V32" s="91"/>
      <c r="W32" s="43">
        <f t="shared" si="3"/>
        <v>7</v>
      </c>
      <c r="X32" s="96">
        <f t="shared" si="3"/>
        <v>30</v>
      </c>
      <c r="Y32" s="44">
        <f t="shared" si="4"/>
        <v>3</v>
      </c>
      <c r="Z32" s="44">
        <f t="shared" si="4"/>
        <v>6</v>
      </c>
      <c r="AA32" s="41">
        <v>0.7</v>
      </c>
      <c r="AB32" s="41">
        <v>0.7</v>
      </c>
      <c r="AC32" s="41">
        <v>-0.3</v>
      </c>
      <c r="AD32" s="57">
        <v>1627</v>
      </c>
    </row>
    <row r="33" spans="1:30" ht="23.25" x14ac:dyDescent="0.25">
      <c r="A33" s="77" t="str">
        <f t="shared" si="5"/>
        <v>Дог. 1628/07-11 от 15/03/11-30/06/11; Волкова М.А.</v>
      </c>
      <c r="B33" s="149" t="s">
        <v>370</v>
      </c>
      <c r="C33" s="86" t="s">
        <v>78</v>
      </c>
      <c r="D33" s="142" t="s">
        <v>42</v>
      </c>
      <c r="E33" s="143" t="s">
        <v>432</v>
      </c>
      <c r="F33" s="55" t="s">
        <v>743</v>
      </c>
      <c r="G33" s="38" t="s">
        <v>634</v>
      </c>
      <c r="H33" s="39" t="s">
        <v>38</v>
      </c>
      <c r="I33" s="46" t="s">
        <v>635</v>
      </c>
      <c r="J33" s="81" t="s">
        <v>636</v>
      </c>
      <c r="K33" s="47">
        <v>7500</v>
      </c>
      <c r="L33" s="39">
        <v>1</v>
      </c>
      <c r="M33" s="40">
        <v>40617</v>
      </c>
      <c r="N33" s="40">
        <v>40724</v>
      </c>
      <c r="O33" s="41">
        <f t="shared" si="0"/>
        <v>0.7</v>
      </c>
      <c r="P33" s="42" t="s">
        <v>35</v>
      </c>
      <c r="Q33" s="42" t="s">
        <v>36</v>
      </c>
      <c r="R33" s="42" t="s">
        <v>37</v>
      </c>
      <c r="S33" s="42" t="s">
        <v>86</v>
      </c>
      <c r="T33" s="47">
        <f t="shared" si="1"/>
        <v>7500</v>
      </c>
      <c r="U33" s="47">
        <f t="shared" si="2"/>
        <v>7500</v>
      </c>
      <c r="V33" s="91"/>
      <c r="W33" s="43">
        <f t="shared" si="3"/>
        <v>15</v>
      </c>
      <c r="X33" s="96">
        <f t="shared" si="3"/>
        <v>30</v>
      </c>
      <c r="Y33" s="44">
        <f t="shared" si="4"/>
        <v>3</v>
      </c>
      <c r="Z33" s="44">
        <f t="shared" si="4"/>
        <v>6</v>
      </c>
      <c r="AA33" s="41">
        <v>0.7</v>
      </c>
      <c r="AB33" s="41">
        <v>0.7</v>
      </c>
      <c r="AC33" s="41">
        <v>-0.3</v>
      </c>
      <c r="AD33" s="57">
        <v>1628</v>
      </c>
    </row>
    <row r="34" spans="1:30" x14ac:dyDescent="0.25">
      <c r="A34" s="77" t="str">
        <f t="shared" si="5"/>
        <v>Дог. 1629/07-11 от 15/03/11-30/06/11; Волкова М.А.</v>
      </c>
      <c r="B34" s="149" t="s">
        <v>370</v>
      </c>
      <c r="C34" s="86" t="s">
        <v>79</v>
      </c>
      <c r="D34" s="142" t="s">
        <v>42</v>
      </c>
      <c r="E34" s="143" t="s">
        <v>432</v>
      </c>
      <c r="F34" s="55" t="s">
        <v>744</v>
      </c>
      <c r="G34" s="38" t="s">
        <v>634</v>
      </c>
      <c r="H34" s="39" t="s">
        <v>38</v>
      </c>
      <c r="I34" s="46" t="s">
        <v>635</v>
      </c>
      <c r="J34" s="81" t="s">
        <v>622</v>
      </c>
      <c r="K34" s="47">
        <v>96000</v>
      </c>
      <c r="L34" s="39">
        <v>1</v>
      </c>
      <c r="M34" s="40">
        <v>40617</v>
      </c>
      <c r="N34" s="40">
        <v>40724</v>
      </c>
      <c r="O34" s="41">
        <f t="shared" si="0"/>
        <v>0.7</v>
      </c>
      <c r="P34" s="42" t="s">
        <v>35</v>
      </c>
      <c r="Q34" s="42" t="s">
        <v>36</v>
      </c>
      <c r="R34" s="42" t="s">
        <v>37</v>
      </c>
      <c r="S34" s="42" t="s">
        <v>86</v>
      </c>
      <c r="T34" s="47">
        <f t="shared" si="1"/>
        <v>96000</v>
      </c>
      <c r="U34" s="47">
        <f t="shared" si="2"/>
        <v>96000</v>
      </c>
      <c r="V34" s="91"/>
      <c r="W34" s="43">
        <f t="shared" si="3"/>
        <v>15</v>
      </c>
      <c r="X34" s="96">
        <f t="shared" si="3"/>
        <v>30</v>
      </c>
      <c r="Y34" s="44">
        <f t="shared" si="4"/>
        <v>3</v>
      </c>
      <c r="Z34" s="44">
        <f t="shared" si="4"/>
        <v>6</v>
      </c>
      <c r="AA34" s="41">
        <v>0.7</v>
      </c>
      <c r="AB34" s="41">
        <v>0.7</v>
      </c>
      <c r="AC34" s="41">
        <v>-0.3</v>
      </c>
      <c r="AD34" s="57">
        <v>1629</v>
      </c>
    </row>
    <row r="35" spans="1:30" x14ac:dyDescent="0.25">
      <c r="A35" s="77" t="str">
        <f t="shared" si="5"/>
        <v>Дог. 1630/07-11 от 01/06/11-20/07/11; Камальдинова Л.Р</v>
      </c>
      <c r="B35" s="150" t="s">
        <v>640</v>
      </c>
      <c r="C35" s="86"/>
      <c r="D35" s="142" t="s">
        <v>42</v>
      </c>
      <c r="E35" s="143" t="s">
        <v>121</v>
      </c>
      <c r="F35" s="55" t="s">
        <v>745</v>
      </c>
      <c r="G35" s="38" t="s">
        <v>637</v>
      </c>
      <c r="H35" s="39" t="s">
        <v>38</v>
      </c>
      <c r="I35" s="40" t="s">
        <v>638</v>
      </c>
      <c r="J35" s="81" t="s">
        <v>639</v>
      </c>
      <c r="K35" s="47">
        <v>50000</v>
      </c>
      <c r="L35" s="39">
        <v>1</v>
      </c>
      <c r="M35" s="40">
        <v>40695</v>
      </c>
      <c r="N35" s="40">
        <v>40744</v>
      </c>
      <c r="O35" s="41">
        <f t="shared" si="0"/>
        <v>0.7</v>
      </c>
      <c r="P35" s="42" t="s">
        <v>35</v>
      </c>
      <c r="Q35" s="42" t="s">
        <v>36</v>
      </c>
      <c r="R35" s="42" t="s">
        <v>37</v>
      </c>
      <c r="S35" s="42" t="s">
        <v>86</v>
      </c>
      <c r="T35" s="47">
        <f t="shared" si="1"/>
        <v>50000</v>
      </c>
      <c r="U35" s="47">
        <f t="shared" si="2"/>
        <v>50000</v>
      </c>
      <c r="V35" s="91"/>
      <c r="W35" s="43">
        <f t="shared" si="3"/>
        <v>1</v>
      </c>
      <c r="X35" s="96">
        <f t="shared" si="3"/>
        <v>20</v>
      </c>
      <c r="Y35" s="44">
        <f t="shared" si="4"/>
        <v>6</v>
      </c>
      <c r="Z35" s="44">
        <f t="shared" si="4"/>
        <v>7</v>
      </c>
      <c r="AA35" s="41">
        <v>0.7</v>
      </c>
      <c r="AB35" s="41">
        <v>0.7</v>
      </c>
      <c r="AC35" s="41">
        <v>-0.3</v>
      </c>
      <c r="AD35" s="57">
        <v>1630</v>
      </c>
    </row>
    <row r="36" spans="1:30" x14ac:dyDescent="0.25">
      <c r="A36" s="77" t="str">
        <f t="shared" si="5"/>
        <v>Дог. 1631/07-11 от 20/06/11-20/07/11; Петухова А.В.</v>
      </c>
      <c r="B36" s="150" t="s">
        <v>640</v>
      </c>
      <c r="C36" s="86"/>
      <c r="D36" s="142" t="s">
        <v>42</v>
      </c>
      <c r="E36" s="143" t="s">
        <v>121</v>
      </c>
      <c r="F36" s="55" t="s">
        <v>746</v>
      </c>
      <c r="G36" s="38" t="s">
        <v>641</v>
      </c>
      <c r="H36" s="39" t="s">
        <v>38</v>
      </c>
      <c r="I36" s="46" t="s">
        <v>642</v>
      </c>
      <c r="J36" s="81" t="s">
        <v>643</v>
      </c>
      <c r="K36" s="47">
        <v>30000</v>
      </c>
      <c r="L36" s="39">
        <v>1</v>
      </c>
      <c r="M36" s="40">
        <v>40714</v>
      </c>
      <c r="N36" s="40">
        <v>40744</v>
      </c>
      <c r="O36" s="41">
        <f t="shared" si="0"/>
        <v>0.7</v>
      </c>
      <c r="P36" s="42" t="s">
        <v>35</v>
      </c>
      <c r="Q36" s="42" t="s">
        <v>36</v>
      </c>
      <c r="R36" s="42" t="s">
        <v>37</v>
      </c>
      <c r="S36" s="42" t="s">
        <v>86</v>
      </c>
      <c r="T36" s="47">
        <f t="shared" si="1"/>
        <v>30000</v>
      </c>
      <c r="U36" s="47">
        <f t="shared" si="2"/>
        <v>30000</v>
      </c>
      <c r="V36" s="91"/>
      <c r="W36" s="43">
        <f t="shared" si="3"/>
        <v>20</v>
      </c>
      <c r="X36" s="96">
        <f t="shared" si="3"/>
        <v>20</v>
      </c>
      <c r="Y36" s="44">
        <f t="shared" si="4"/>
        <v>6</v>
      </c>
      <c r="Z36" s="44">
        <f t="shared" si="4"/>
        <v>7</v>
      </c>
      <c r="AA36" s="41">
        <v>0.7</v>
      </c>
      <c r="AB36" s="41">
        <v>0.7</v>
      </c>
      <c r="AC36" s="41">
        <v>-0.3</v>
      </c>
      <c r="AD36" s="57">
        <v>1631</v>
      </c>
    </row>
    <row r="37" spans="1:30" x14ac:dyDescent="0.25">
      <c r="A37" s="77" t="str">
        <f t="shared" si="5"/>
        <v>Дог. 1632/07-11 от 20/06/11-20/07/11; Нехамина О.В.</v>
      </c>
      <c r="B37" s="150" t="s">
        <v>640</v>
      </c>
      <c r="C37" s="86"/>
      <c r="D37" s="142" t="s">
        <v>42</v>
      </c>
      <c r="E37" s="143" t="s">
        <v>121</v>
      </c>
      <c r="F37" s="55" t="s">
        <v>747</v>
      </c>
      <c r="G37" s="38" t="s">
        <v>644</v>
      </c>
      <c r="H37" s="39" t="s">
        <v>38</v>
      </c>
      <c r="I37" s="46" t="s">
        <v>642</v>
      </c>
      <c r="J37" s="81" t="s">
        <v>643</v>
      </c>
      <c r="K37" s="47">
        <v>90000</v>
      </c>
      <c r="L37" s="39">
        <v>1</v>
      </c>
      <c r="M37" s="40">
        <v>40714</v>
      </c>
      <c r="N37" s="40">
        <v>40744</v>
      </c>
      <c r="O37" s="41">
        <f t="shared" si="0"/>
        <v>0.7</v>
      </c>
      <c r="P37" s="42" t="s">
        <v>35</v>
      </c>
      <c r="Q37" s="42" t="s">
        <v>36</v>
      </c>
      <c r="R37" s="42" t="s">
        <v>37</v>
      </c>
      <c r="S37" s="42" t="s">
        <v>86</v>
      </c>
      <c r="T37" s="47">
        <f t="shared" si="1"/>
        <v>90000</v>
      </c>
      <c r="U37" s="47">
        <f t="shared" si="2"/>
        <v>90000</v>
      </c>
      <c r="V37" s="91"/>
      <c r="W37" s="43">
        <f t="shared" si="3"/>
        <v>20</v>
      </c>
      <c r="X37" s="96">
        <f t="shared" si="3"/>
        <v>20</v>
      </c>
      <c r="Y37" s="44">
        <f t="shared" si="4"/>
        <v>6</v>
      </c>
      <c r="Z37" s="44">
        <f t="shared" si="4"/>
        <v>7</v>
      </c>
      <c r="AA37" s="41">
        <v>0.7</v>
      </c>
      <c r="AB37" s="41">
        <v>0.7</v>
      </c>
      <c r="AC37" s="41">
        <v>-0.3</v>
      </c>
      <c r="AD37" s="57">
        <v>1632</v>
      </c>
    </row>
    <row r="38" spans="1:30" ht="23.25" x14ac:dyDescent="0.25">
      <c r="A38" s="77" t="str">
        <f t="shared" si="5"/>
        <v>Дог. 1633/07-11 от 15/06/11-15/07/11; Некрасов С.И.</v>
      </c>
      <c r="B38" s="150" t="s">
        <v>640</v>
      </c>
      <c r="C38" s="86"/>
      <c r="D38" s="142" t="s">
        <v>42</v>
      </c>
      <c r="E38" s="143" t="s">
        <v>121</v>
      </c>
      <c r="F38" s="55" t="s">
        <v>748</v>
      </c>
      <c r="G38" s="38" t="s">
        <v>645</v>
      </c>
      <c r="H38" s="39" t="s">
        <v>38</v>
      </c>
      <c r="I38" s="46" t="s">
        <v>646</v>
      </c>
      <c r="J38" s="81" t="s">
        <v>647</v>
      </c>
      <c r="K38" s="47">
        <v>80000</v>
      </c>
      <c r="L38" s="39">
        <v>1</v>
      </c>
      <c r="M38" s="40">
        <v>40709</v>
      </c>
      <c r="N38" s="40">
        <v>40739</v>
      </c>
      <c r="O38" s="41">
        <f t="shared" ref="O38:O44" si="6">IF((Z38-Y38)&gt;1,AA38,IF((Z38-Y38)=1,AB38,AC38))</f>
        <v>0.7</v>
      </c>
      <c r="P38" s="42" t="s">
        <v>35</v>
      </c>
      <c r="Q38" s="42" t="s">
        <v>36</v>
      </c>
      <c r="R38" s="42" t="s">
        <v>37</v>
      </c>
      <c r="S38" s="42" t="s">
        <v>86</v>
      </c>
      <c r="T38" s="47">
        <f t="shared" ref="T38:T44" si="7">K38</f>
        <v>80000</v>
      </c>
      <c r="U38" s="47">
        <f t="shared" ref="U38:U44" si="8">T38</f>
        <v>80000</v>
      </c>
      <c r="V38" s="91"/>
      <c r="W38" s="43">
        <f t="shared" ref="W38:W44" si="9">DAY(M38)</f>
        <v>15</v>
      </c>
      <c r="X38" s="96">
        <f t="shared" ref="X38:X44" si="10">DAY(N38)</f>
        <v>15</v>
      </c>
      <c r="Y38" s="44">
        <f t="shared" ref="Y38:Y44" si="11">MONTH(M38)</f>
        <v>6</v>
      </c>
      <c r="Z38" s="44">
        <f t="shared" ref="Z38:Z44" si="12">MONTH(N38)</f>
        <v>7</v>
      </c>
      <c r="AA38" s="41">
        <v>0.7</v>
      </c>
      <c r="AB38" s="41">
        <v>0.7</v>
      </c>
      <c r="AC38" s="41">
        <v>-0.3</v>
      </c>
      <c r="AD38" s="57">
        <v>1633</v>
      </c>
    </row>
    <row r="39" spans="1:30" x14ac:dyDescent="0.25">
      <c r="A39" s="77" t="str">
        <f t="shared" si="5"/>
        <v>Дог. 1634/07-11 от 20/06/11-25/07/11; Камальдинова Т.А.</v>
      </c>
      <c r="B39" s="150" t="s">
        <v>640</v>
      </c>
      <c r="C39" s="86"/>
      <c r="D39" s="142" t="s">
        <v>42</v>
      </c>
      <c r="E39" s="143" t="s">
        <v>121</v>
      </c>
      <c r="F39" s="55" t="s">
        <v>749</v>
      </c>
      <c r="G39" s="38" t="s">
        <v>820</v>
      </c>
      <c r="H39" s="39" t="s">
        <v>38</v>
      </c>
      <c r="I39" s="46" t="s">
        <v>648</v>
      </c>
      <c r="J39" s="81" t="s">
        <v>649</v>
      </c>
      <c r="K39" s="47">
        <v>92000</v>
      </c>
      <c r="L39" s="39">
        <v>1</v>
      </c>
      <c r="M39" s="40">
        <v>40714</v>
      </c>
      <c r="N39" s="40">
        <v>40749</v>
      </c>
      <c r="O39" s="41">
        <f t="shared" si="6"/>
        <v>0.7</v>
      </c>
      <c r="P39" s="42" t="s">
        <v>35</v>
      </c>
      <c r="Q39" s="42" t="s">
        <v>36</v>
      </c>
      <c r="R39" s="42" t="s">
        <v>37</v>
      </c>
      <c r="S39" s="42" t="s">
        <v>86</v>
      </c>
      <c r="T39" s="47">
        <f t="shared" si="7"/>
        <v>92000</v>
      </c>
      <c r="U39" s="47">
        <f t="shared" si="8"/>
        <v>92000</v>
      </c>
      <c r="V39" s="91"/>
      <c r="W39" s="43">
        <f t="shared" si="9"/>
        <v>20</v>
      </c>
      <c r="X39" s="96">
        <f t="shared" si="10"/>
        <v>25</v>
      </c>
      <c r="Y39" s="44">
        <f t="shared" si="11"/>
        <v>6</v>
      </c>
      <c r="Z39" s="44">
        <f t="shared" si="12"/>
        <v>7</v>
      </c>
      <c r="AA39" s="41">
        <v>0.7</v>
      </c>
      <c r="AB39" s="41">
        <v>0.7</v>
      </c>
      <c r="AC39" s="41">
        <v>-0.3</v>
      </c>
      <c r="AD39" s="57">
        <v>1634</v>
      </c>
    </row>
    <row r="40" spans="1:30" x14ac:dyDescent="0.25">
      <c r="A40" s="77" t="str">
        <f t="shared" si="5"/>
        <v>Дог. 1635/07-11 от 01/06/11-15/07/11; Винник М.В.</v>
      </c>
      <c r="B40" s="150" t="s">
        <v>640</v>
      </c>
      <c r="C40" s="86" t="s">
        <v>203</v>
      </c>
      <c r="D40" s="142" t="s">
        <v>42</v>
      </c>
      <c r="E40" s="143" t="s">
        <v>121</v>
      </c>
      <c r="F40" s="55" t="s">
        <v>750</v>
      </c>
      <c r="G40" s="38" t="s">
        <v>650</v>
      </c>
      <c r="H40" s="39" t="s">
        <v>38</v>
      </c>
      <c r="I40" s="46" t="s">
        <v>651</v>
      </c>
      <c r="J40" s="81" t="s">
        <v>649</v>
      </c>
      <c r="K40" s="47">
        <v>91000</v>
      </c>
      <c r="L40" s="39">
        <v>1</v>
      </c>
      <c r="M40" s="40">
        <v>40695</v>
      </c>
      <c r="N40" s="40">
        <v>40739</v>
      </c>
      <c r="O40" s="41">
        <f t="shared" si="6"/>
        <v>0.7</v>
      </c>
      <c r="P40" s="42" t="s">
        <v>35</v>
      </c>
      <c r="Q40" s="42" t="s">
        <v>36</v>
      </c>
      <c r="R40" s="42" t="s">
        <v>37</v>
      </c>
      <c r="S40" s="42" t="s">
        <v>86</v>
      </c>
      <c r="T40" s="47">
        <f t="shared" si="7"/>
        <v>91000</v>
      </c>
      <c r="U40" s="47">
        <f t="shared" si="8"/>
        <v>91000</v>
      </c>
      <c r="V40" s="91"/>
      <c r="W40" s="43">
        <f t="shared" si="9"/>
        <v>1</v>
      </c>
      <c r="X40" s="96">
        <f t="shared" si="10"/>
        <v>15</v>
      </c>
      <c r="Y40" s="44">
        <f t="shared" si="11"/>
        <v>6</v>
      </c>
      <c r="Z40" s="44">
        <f t="shared" si="12"/>
        <v>7</v>
      </c>
      <c r="AA40" s="41">
        <v>0.7</v>
      </c>
      <c r="AB40" s="41">
        <v>0.7</v>
      </c>
      <c r="AC40" s="41">
        <v>-0.3</v>
      </c>
      <c r="AD40" s="57">
        <v>1635</v>
      </c>
    </row>
    <row r="41" spans="1:30" x14ac:dyDescent="0.25">
      <c r="A41" s="77" t="str">
        <f t="shared" si="5"/>
        <v>Дог. 1636/07-11 от 01/07/11-25/07/11; Грибова Е.А.</v>
      </c>
      <c r="B41" s="150" t="s">
        <v>640</v>
      </c>
      <c r="C41" s="86" t="s">
        <v>204</v>
      </c>
      <c r="D41" s="142" t="s">
        <v>42</v>
      </c>
      <c r="E41" s="143" t="s">
        <v>121</v>
      </c>
      <c r="F41" s="55" t="s">
        <v>751</v>
      </c>
      <c r="G41" s="38" t="s">
        <v>652</v>
      </c>
      <c r="H41" s="39" t="s">
        <v>38</v>
      </c>
      <c r="I41" s="46" t="s">
        <v>653</v>
      </c>
      <c r="J41" s="81" t="s">
        <v>654</v>
      </c>
      <c r="K41" s="47">
        <v>95000</v>
      </c>
      <c r="L41" s="39">
        <v>1</v>
      </c>
      <c r="M41" s="40">
        <v>40725</v>
      </c>
      <c r="N41" s="40">
        <v>40749</v>
      </c>
      <c r="O41" s="41">
        <f t="shared" si="6"/>
        <v>-0.3</v>
      </c>
      <c r="P41" s="42" t="s">
        <v>35</v>
      </c>
      <c r="Q41" s="42" t="s">
        <v>36</v>
      </c>
      <c r="R41" s="42" t="s">
        <v>37</v>
      </c>
      <c r="S41" s="42" t="s">
        <v>86</v>
      </c>
      <c r="T41" s="47">
        <f t="shared" si="7"/>
        <v>95000</v>
      </c>
      <c r="U41" s="47">
        <f t="shared" si="8"/>
        <v>95000</v>
      </c>
      <c r="V41" s="91"/>
      <c r="W41" s="43">
        <f t="shared" si="9"/>
        <v>1</v>
      </c>
      <c r="X41" s="96">
        <f t="shared" si="10"/>
        <v>25</v>
      </c>
      <c r="Y41" s="44">
        <f t="shared" si="11"/>
        <v>7</v>
      </c>
      <c r="Z41" s="44">
        <f t="shared" si="12"/>
        <v>7</v>
      </c>
      <c r="AA41" s="41">
        <v>0.7</v>
      </c>
      <c r="AB41" s="41">
        <v>0.7</v>
      </c>
      <c r="AC41" s="41">
        <v>-0.3</v>
      </c>
      <c r="AD41" s="57">
        <v>1636</v>
      </c>
    </row>
    <row r="42" spans="1:30" x14ac:dyDescent="0.25">
      <c r="A42" s="77" t="str">
        <f t="shared" si="5"/>
        <v xml:space="preserve">Дог. 1637/07-11 от 20/06/11-25/07/11; Куксина Н.Г. </v>
      </c>
      <c r="B42" s="150" t="s">
        <v>640</v>
      </c>
      <c r="C42" s="86" t="s">
        <v>205</v>
      </c>
      <c r="D42" s="142" t="s">
        <v>42</v>
      </c>
      <c r="E42" s="143" t="s">
        <v>121</v>
      </c>
      <c r="F42" s="55" t="s">
        <v>752</v>
      </c>
      <c r="G42" s="38" t="s">
        <v>655</v>
      </c>
      <c r="H42" s="39" t="s">
        <v>38</v>
      </c>
      <c r="I42" s="46" t="s">
        <v>648</v>
      </c>
      <c r="J42" s="81" t="s">
        <v>649</v>
      </c>
      <c r="K42" s="47">
        <v>28000</v>
      </c>
      <c r="L42" s="39">
        <v>1</v>
      </c>
      <c r="M42" s="40">
        <v>40714</v>
      </c>
      <c r="N42" s="40">
        <v>40749</v>
      </c>
      <c r="O42" s="41">
        <f t="shared" si="6"/>
        <v>0.7</v>
      </c>
      <c r="P42" s="42" t="s">
        <v>35</v>
      </c>
      <c r="Q42" s="42" t="s">
        <v>36</v>
      </c>
      <c r="R42" s="42" t="s">
        <v>37</v>
      </c>
      <c r="S42" s="42" t="s">
        <v>86</v>
      </c>
      <c r="T42" s="47">
        <f t="shared" si="7"/>
        <v>28000</v>
      </c>
      <c r="U42" s="47">
        <f t="shared" si="8"/>
        <v>28000</v>
      </c>
      <c r="V42" s="91"/>
      <c r="W42" s="43">
        <f t="shared" si="9"/>
        <v>20</v>
      </c>
      <c r="X42" s="96">
        <f t="shared" si="10"/>
        <v>25</v>
      </c>
      <c r="Y42" s="44">
        <f t="shared" si="11"/>
        <v>6</v>
      </c>
      <c r="Z42" s="44">
        <f t="shared" si="12"/>
        <v>7</v>
      </c>
      <c r="AA42" s="41">
        <v>0.7</v>
      </c>
      <c r="AB42" s="41">
        <v>0.7</v>
      </c>
      <c r="AC42" s="41">
        <v>-0.3</v>
      </c>
      <c r="AD42" s="57">
        <v>1637</v>
      </c>
    </row>
    <row r="43" spans="1:30" x14ac:dyDescent="0.25">
      <c r="A43" s="77" t="str">
        <f t="shared" si="5"/>
        <v>Дог. 1638/07-11 от 15/06/11-30/07/11; Наими Мохаммад Юсуф</v>
      </c>
      <c r="B43" s="151" t="s">
        <v>675</v>
      </c>
      <c r="C43" s="127" t="s">
        <v>206</v>
      </c>
      <c r="D43" s="142" t="s">
        <v>42</v>
      </c>
      <c r="E43" s="143" t="s">
        <v>656</v>
      </c>
      <c r="F43" s="55" t="s">
        <v>753</v>
      </c>
      <c r="G43" s="38" t="s">
        <v>657</v>
      </c>
      <c r="H43" s="39" t="s">
        <v>38</v>
      </c>
      <c r="I43" s="46" t="s">
        <v>658</v>
      </c>
      <c r="J43" s="81" t="s">
        <v>659</v>
      </c>
      <c r="K43" s="47">
        <v>19000</v>
      </c>
      <c r="L43" s="39">
        <v>1</v>
      </c>
      <c r="M43" s="40">
        <v>40709</v>
      </c>
      <c r="N43" s="40">
        <v>40754</v>
      </c>
      <c r="O43" s="41">
        <f t="shared" si="6"/>
        <v>0.7</v>
      </c>
      <c r="P43" s="42" t="s">
        <v>35</v>
      </c>
      <c r="Q43" s="42" t="s">
        <v>36</v>
      </c>
      <c r="R43" s="42" t="s">
        <v>37</v>
      </c>
      <c r="S43" s="42" t="s">
        <v>86</v>
      </c>
      <c r="T43" s="47">
        <f t="shared" si="7"/>
        <v>19000</v>
      </c>
      <c r="U43" s="47">
        <f t="shared" si="8"/>
        <v>19000</v>
      </c>
      <c r="V43" s="91"/>
      <c r="W43" s="43">
        <f t="shared" si="9"/>
        <v>15</v>
      </c>
      <c r="X43" s="96">
        <f t="shared" si="10"/>
        <v>30</v>
      </c>
      <c r="Y43" s="44">
        <f t="shared" si="11"/>
        <v>6</v>
      </c>
      <c r="Z43" s="44">
        <f t="shared" si="12"/>
        <v>7</v>
      </c>
      <c r="AA43" s="41">
        <v>0.7</v>
      </c>
      <c r="AB43" s="41">
        <v>0.7</v>
      </c>
      <c r="AC43" s="41">
        <v>-0.3</v>
      </c>
      <c r="AD43" s="57">
        <v>1638</v>
      </c>
    </row>
    <row r="44" spans="1:30" ht="23.25" x14ac:dyDescent="0.25">
      <c r="A44" s="77" t="str">
        <f t="shared" si="5"/>
        <v>Дог. 1639/07-11 от 20/05/11-30/07/11; Галяпина В.Н.</v>
      </c>
      <c r="B44" s="151" t="s">
        <v>675</v>
      </c>
      <c r="C44" s="127" t="s">
        <v>207</v>
      </c>
      <c r="D44" s="142" t="s">
        <v>42</v>
      </c>
      <c r="E44" s="143" t="s">
        <v>656</v>
      </c>
      <c r="F44" s="55" t="s">
        <v>754</v>
      </c>
      <c r="G44" s="38" t="s">
        <v>660</v>
      </c>
      <c r="H44" s="39" t="s">
        <v>38</v>
      </c>
      <c r="I44" s="46" t="s">
        <v>661</v>
      </c>
      <c r="J44" s="81" t="s">
        <v>662</v>
      </c>
      <c r="K44" s="47">
        <v>17469</v>
      </c>
      <c r="L44" s="39">
        <v>1</v>
      </c>
      <c r="M44" s="40">
        <v>40683</v>
      </c>
      <c r="N44" s="40">
        <v>40754</v>
      </c>
      <c r="O44" s="41">
        <f t="shared" si="6"/>
        <v>0.7</v>
      </c>
      <c r="P44" s="42" t="s">
        <v>35</v>
      </c>
      <c r="Q44" s="42" t="s">
        <v>36</v>
      </c>
      <c r="R44" s="42" t="s">
        <v>37</v>
      </c>
      <c r="S44" s="42" t="s">
        <v>86</v>
      </c>
      <c r="T44" s="47">
        <f t="shared" si="7"/>
        <v>17469</v>
      </c>
      <c r="U44" s="47">
        <f t="shared" si="8"/>
        <v>17469</v>
      </c>
      <c r="V44" s="91"/>
      <c r="W44" s="43">
        <f t="shared" si="9"/>
        <v>20</v>
      </c>
      <c r="X44" s="96">
        <f t="shared" si="10"/>
        <v>30</v>
      </c>
      <c r="Y44" s="44">
        <f t="shared" si="11"/>
        <v>5</v>
      </c>
      <c r="Z44" s="44">
        <f t="shared" si="12"/>
        <v>7</v>
      </c>
      <c r="AA44" s="41">
        <v>0.7</v>
      </c>
      <c r="AB44" s="41">
        <v>0.7</v>
      </c>
      <c r="AC44" s="41">
        <v>-0.3</v>
      </c>
      <c r="AD44" s="57">
        <v>1639</v>
      </c>
    </row>
    <row r="45" spans="1:30" ht="23.25" x14ac:dyDescent="0.25">
      <c r="A45" s="77" t="str">
        <f t="shared" ref="A45:A58" si="13">CONCATENATE("Дог. ",F45," от ",I45,"; ",G45)</f>
        <v>Дог. 1640/07-11 от 01/06/11-30/07/11; Скворцов А.Л.</v>
      </c>
      <c r="B45" s="151" t="s">
        <v>675</v>
      </c>
      <c r="C45" s="127" t="s">
        <v>208</v>
      </c>
      <c r="D45" s="142" t="s">
        <v>42</v>
      </c>
      <c r="E45" s="143" t="s">
        <v>656</v>
      </c>
      <c r="F45" s="55" t="s">
        <v>755</v>
      </c>
      <c r="G45" s="38" t="s">
        <v>663</v>
      </c>
      <c r="H45" s="39" t="s">
        <v>38</v>
      </c>
      <c r="I45" s="46" t="s">
        <v>664</v>
      </c>
      <c r="J45" s="81" t="s">
        <v>665</v>
      </c>
      <c r="K45" s="47">
        <v>33531</v>
      </c>
      <c r="L45" s="39">
        <v>1</v>
      </c>
      <c r="M45" s="40">
        <v>40695</v>
      </c>
      <c r="N45" s="40">
        <v>40754</v>
      </c>
      <c r="O45" s="41">
        <f t="shared" ref="O45:O58" si="14">IF((Z45-Y45)&gt;1,AA45,IF((Z45-Y45)=1,AB45,AC45))</f>
        <v>0.7</v>
      </c>
      <c r="P45" s="42" t="s">
        <v>35</v>
      </c>
      <c r="Q45" s="42" t="s">
        <v>36</v>
      </c>
      <c r="R45" s="42" t="s">
        <v>37</v>
      </c>
      <c r="S45" s="42" t="s">
        <v>86</v>
      </c>
      <c r="T45" s="47">
        <f t="shared" ref="T45:T58" si="15">K45</f>
        <v>33531</v>
      </c>
      <c r="U45" s="47">
        <f t="shared" ref="U45:U58" si="16">T45</f>
        <v>33531</v>
      </c>
      <c r="V45" s="91"/>
      <c r="W45" s="43">
        <f t="shared" ref="W45:W58" si="17">DAY(M45)</f>
        <v>1</v>
      </c>
      <c r="X45" s="96">
        <f t="shared" ref="X45:X58" si="18">DAY(N45)</f>
        <v>30</v>
      </c>
      <c r="Y45" s="44">
        <f t="shared" ref="Y45:Y58" si="19">MONTH(M45)</f>
        <v>6</v>
      </c>
      <c r="Z45" s="44">
        <f t="shared" ref="Z45:Z58" si="20">MONTH(N45)</f>
        <v>7</v>
      </c>
      <c r="AA45" s="41">
        <v>0.7</v>
      </c>
      <c r="AB45" s="41">
        <v>0.7</v>
      </c>
      <c r="AC45" s="41">
        <v>-0.3</v>
      </c>
      <c r="AD45" s="57">
        <v>1640</v>
      </c>
    </row>
    <row r="46" spans="1:30" x14ac:dyDescent="0.25">
      <c r="A46" s="77" t="str">
        <f t="shared" si="13"/>
        <v>Дог. 1641/07-11 от 20/05/11-30/07/11; Ловаков А.В.</v>
      </c>
      <c r="B46" s="151" t="s">
        <v>675</v>
      </c>
      <c r="C46" s="127" t="s">
        <v>209</v>
      </c>
      <c r="D46" s="142" t="s">
        <v>42</v>
      </c>
      <c r="E46" s="143" t="s">
        <v>656</v>
      </c>
      <c r="F46" s="55" t="s">
        <v>756</v>
      </c>
      <c r="G46" s="38" t="s">
        <v>147</v>
      </c>
      <c r="H46" s="39" t="s">
        <v>38</v>
      </c>
      <c r="I46" s="46" t="s">
        <v>661</v>
      </c>
      <c r="J46" s="81" t="s">
        <v>666</v>
      </c>
      <c r="K46" s="47">
        <v>30000</v>
      </c>
      <c r="L46" s="39">
        <v>1</v>
      </c>
      <c r="M46" s="40">
        <v>40683</v>
      </c>
      <c r="N46" s="40">
        <v>40754</v>
      </c>
      <c r="O46" s="41">
        <f t="shared" si="14"/>
        <v>0.7</v>
      </c>
      <c r="P46" s="42" t="s">
        <v>35</v>
      </c>
      <c r="Q46" s="42" t="s">
        <v>36</v>
      </c>
      <c r="R46" s="42" t="s">
        <v>37</v>
      </c>
      <c r="S46" s="42" t="s">
        <v>86</v>
      </c>
      <c r="T46" s="47">
        <f t="shared" si="15"/>
        <v>30000</v>
      </c>
      <c r="U46" s="47">
        <f t="shared" si="16"/>
        <v>30000</v>
      </c>
      <c r="V46" s="91"/>
      <c r="W46" s="43">
        <f t="shared" si="17"/>
        <v>20</v>
      </c>
      <c r="X46" s="96">
        <f t="shared" si="18"/>
        <v>30</v>
      </c>
      <c r="Y46" s="44">
        <f t="shared" si="19"/>
        <v>5</v>
      </c>
      <c r="Z46" s="44">
        <f t="shared" si="20"/>
        <v>7</v>
      </c>
      <c r="AA46" s="41">
        <v>0.7</v>
      </c>
      <c r="AB46" s="41">
        <v>0.7</v>
      </c>
      <c r="AC46" s="41">
        <v>-0.3</v>
      </c>
      <c r="AD46" s="57">
        <v>1641</v>
      </c>
    </row>
    <row r="47" spans="1:30" x14ac:dyDescent="0.25">
      <c r="A47" s="77" t="str">
        <f t="shared" si="13"/>
        <v>Дог. 1642/07-11 от 01/07/11-29/07/11; Песоцкий А.В.</v>
      </c>
      <c r="B47" s="152" t="s">
        <v>391</v>
      </c>
      <c r="C47" s="127" t="s">
        <v>450</v>
      </c>
      <c r="D47" s="142" t="s">
        <v>42</v>
      </c>
      <c r="E47" s="143" t="s">
        <v>43</v>
      </c>
      <c r="F47" s="55" t="s">
        <v>757</v>
      </c>
      <c r="G47" s="38" t="s">
        <v>395</v>
      </c>
      <c r="H47" s="39" t="s">
        <v>38</v>
      </c>
      <c r="I47" s="46" t="s">
        <v>669</v>
      </c>
      <c r="J47" s="81" t="s">
        <v>670</v>
      </c>
      <c r="K47" s="47">
        <v>70000</v>
      </c>
      <c r="L47" s="39">
        <v>1</v>
      </c>
      <c r="M47" s="40">
        <v>40725</v>
      </c>
      <c r="N47" s="40">
        <v>40753</v>
      </c>
      <c r="O47" s="41">
        <f t="shared" si="14"/>
        <v>-0.3</v>
      </c>
      <c r="P47" s="42" t="s">
        <v>35</v>
      </c>
      <c r="Q47" s="42" t="s">
        <v>36</v>
      </c>
      <c r="R47" s="42" t="s">
        <v>37</v>
      </c>
      <c r="S47" s="42" t="s">
        <v>86</v>
      </c>
      <c r="T47" s="47">
        <f t="shared" si="15"/>
        <v>70000</v>
      </c>
      <c r="U47" s="47">
        <f t="shared" si="16"/>
        <v>70000</v>
      </c>
      <c r="V47" s="91"/>
      <c r="W47" s="43">
        <f t="shared" si="17"/>
        <v>1</v>
      </c>
      <c r="X47" s="96">
        <f t="shared" si="18"/>
        <v>29</v>
      </c>
      <c r="Y47" s="44">
        <f t="shared" si="19"/>
        <v>7</v>
      </c>
      <c r="Z47" s="44">
        <f t="shared" si="20"/>
        <v>7</v>
      </c>
      <c r="AA47" s="41">
        <v>0.7</v>
      </c>
      <c r="AB47" s="41">
        <v>0.7</v>
      </c>
      <c r="AC47" s="41">
        <v>-0.3</v>
      </c>
      <c r="AD47" s="57">
        <v>1642</v>
      </c>
    </row>
    <row r="48" spans="1:30" ht="23.25" x14ac:dyDescent="0.25">
      <c r="A48" s="77" t="str">
        <f t="shared" si="13"/>
        <v>Дог. 1643/07-11 от 01/07/11-29/07/11; Сафонов Д.А.</v>
      </c>
      <c r="B48" s="152" t="s">
        <v>391</v>
      </c>
      <c r="C48" s="127" t="s">
        <v>451</v>
      </c>
      <c r="D48" s="142" t="s">
        <v>42</v>
      </c>
      <c r="E48" s="143" t="s">
        <v>43</v>
      </c>
      <c r="F48" s="55" t="s">
        <v>758</v>
      </c>
      <c r="G48" s="38" t="s">
        <v>394</v>
      </c>
      <c r="H48" s="39" t="s">
        <v>38</v>
      </c>
      <c r="I48" s="46" t="s">
        <v>669</v>
      </c>
      <c r="J48" s="81" t="s">
        <v>671</v>
      </c>
      <c r="K48" s="47">
        <v>30000</v>
      </c>
      <c r="L48" s="39">
        <v>1</v>
      </c>
      <c r="M48" s="40">
        <v>40725</v>
      </c>
      <c r="N48" s="40">
        <v>40753</v>
      </c>
      <c r="O48" s="41">
        <f t="shared" si="14"/>
        <v>-0.3</v>
      </c>
      <c r="P48" s="42" t="s">
        <v>35</v>
      </c>
      <c r="Q48" s="42" t="s">
        <v>36</v>
      </c>
      <c r="R48" s="42" t="s">
        <v>37</v>
      </c>
      <c r="S48" s="42" t="s">
        <v>86</v>
      </c>
      <c r="T48" s="47">
        <f t="shared" si="15"/>
        <v>30000</v>
      </c>
      <c r="U48" s="47">
        <f t="shared" si="16"/>
        <v>30000</v>
      </c>
      <c r="V48" s="91"/>
      <c r="W48" s="43">
        <f t="shared" si="17"/>
        <v>1</v>
      </c>
      <c r="X48" s="96">
        <f t="shared" si="18"/>
        <v>29</v>
      </c>
      <c r="Y48" s="44">
        <f t="shared" si="19"/>
        <v>7</v>
      </c>
      <c r="Z48" s="44">
        <f t="shared" si="20"/>
        <v>7</v>
      </c>
      <c r="AA48" s="41">
        <v>0.7</v>
      </c>
      <c r="AB48" s="41">
        <v>0.7</v>
      </c>
      <c r="AC48" s="41">
        <v>-0.3</v>
      </c>
      <c r="AD48" s="57">
        <v>1643</v>
      </c>
    </row>
    <row r="49" spans="1:30" ht="23.25" x14ac:dyDescent="0.25">
      <c r="A49" s="77" t="str">
        <f t="shared" si="13"/>
        <v>Дог. 1644/07-11 от 01/07/11-29/07/11; Котенко Г.А.</v>
      </c>
      <c r="B49" s="152" t="s">
        <v>391</v>
      </c>
      <c r="C49" s="127" t="s">
        <v>452</v>
      </c>
      <c r="D49" s="142" t="s">
        <v>42</v>
      </c>
      <c r="E49" s="143" t="s">
        <v>43</v>
      </c>
      <c r="F49" s="55" t="s">
        <v>759</v>
      </c>
      <c r="G49" s="38" t="s">
        <v>103</v>
      </c>
      <c r="H49" s="39" t="s">
        <v>38</v>
      </c>
      <c r="I49" s="46" t="s">
        <v>669</v>
      </c>
      <c r="J49" s="81" t="s">
        <v>672</v>
      </c>
      <c r="K49" s="47">
        <v>15000</v>
      </c>
      <c r="L49" s="39">
        <v>1</v>
      </c>
      <c r="M49" s="40">
        <v>40725</v>
      </c>
      <c r="N49" s="40">
        <v>40753</v>
      </c>
      <c r="O49" s="41">
        <f t="shared" si="14"/>
        <v>-0.3</v>
      </c>
      <c r="P49" s="42" t="s">
        <v>35</v>
      </c>
      <c r="Q49" s="42" t="s">
        <v>36</v>
      </c>
      <c r="R49" s="42" t="s">
        <v>37</v>
      </c>
      <c r="S49" s="42" t="s">
        <v>86</v>
      </c>
      <c r="T49" s="47">
        <f t="shared" si="15"/>
        <v>15000</v>
      </c>
      <c r="U49" s="47">
        <f t="shared" si="16"/>
        <v>15000</v>
      </c>
      <c r="V49" s="91"/>
      <c r="W49" s="43">
        <f t="shared" si="17"/>
        <v>1</v>
      </c>
      <c r="X49" s="96">
        <f t="shared" si="18"/>
        <v>29</v>
      </c>
      <c r="Y49" s="44">
        <f t="shared" si="19"/>
        <v>7</v>
      </c>
      <c r="Z49" s="44">
        <f t="shared" si="20"/>
        <v>7</v>
      </c>
      <c r="AA49" s="41">
        <v>0.7</v>
      </c>
      <c r="AB49" s="41">
        <v>0.7</v>
      </c>
      <c r="AC49" s="41">
        <v>-0.3</v>
      </c>
      <c r="AD49" s="57">
        <v>1644</v>
      </c>
    </row>
    <row r="50" spans="1:30" x14ac:dyDescent="0.25">
      <c r="A50" s="77" t="str">
        <f t="shared" si="13"/>
        <v>Дог. 1645/07-11 от 01/07/11-29/07/11; Наими Мохаммад Юсуф</v>
      </c>
      <c r="B50" s="152" t="s">
        <v>391</v>
      </c>
      <c r="C50" s="127" t="s">
        <v>453</v>
      </c>
      <c r="D50" s="142" t="s">
        <v>42</v>
      </c>
      <c r="E50" s="143" t="s">
        <v>43</v>
      </c>
      <c r="F50" s="55" t="s">
        <v>760</v>
      </c>
      <c r="G50" s="38" t="s">
        <v>657</v>
      </c>
      <c r="H50" s="39" t="s">
        <v>38</v>
      </c>
      <c r="I50" s="46" t="s">
        <v>669</v>
      </c>
      <c r="J50" s="81" t="s">
        <v>673</v>
      </c>
      <c r="K50" s="47">
        <v>52060</v>
      </c>
      <c r="L50" s="39">
        <v>1</v>
      </c>
      <c r="M50" s="40">
        <v>40725</v>
      </c>
      <c r="N50" s="40">
        <v>40753</v>
      </c>
      <c r="O50" s="41">
        <f t="shared" si="14"/>
        <v>-0.3</v>
      </c>
      <c r="P50" s="42" t="s">
        <v>35</v>
      </c>
      <c r="Q50" s="42" t="s">
        <v>36</v>
      </c>
      <c r="R50" s="42" t="s">
        <v>37</v>
      </c>
      <c r="S50" s="42" t="s">
        <v>86</v>
      </c>
      <c r="T50" s="47">
        <f t="shared" si="15"/>
        <v>52060</v>
      </c>
      <c r="U50" s="47">
        <f t="shared" si="16"/>
        <v>52060</v>
      </c>
      <c r="V50" s="91"/>
      <c r="W50" s="43">
        <f t="shared" si="17"/>
        <v>1</v>
      </c>
      <c r="X50" s="96">
        <f t="shared" si="18"/>
        <v>29</v>
      </c>
      <c r="Y50" s="44">
        <f t="shared" si="19"/>
        <v>7</v>
      </c>
      <c r="Z50" s="44">
        <f t="shared" si="20"/>
        <v>7</v>
      </c>
      <c r="AA50" s="41">
        <v>0.7</v>
      </c>
      <c r="AB50" s="41">
        <v>0.7</v>
      </c>
      <c r="AC50" s="41">
        <v>-0.3</v>
      </c>
      <c r="AD50" s="57">
        <v>1645</v>
      </c>
    </row>
    <row r="51" spans="1:30" ht="23.25" x14ac:dyDescent="0.25">
      <c r="A51" s="77" t="str">
        <f t="shared" si="13"/>
        <v>Дог. 1646/07-11 от 01/07/11-29/07/11; Казьбан Д.И.</v>
      </c>
      <c r="B51" s="152" t="s">
        <v>391</v>
      </c>
      <c r="C51" s="127" t="s">
        <v>454</v>
      </c>
      <c r="D51" s="142" t="s">
        <v>42</v>
      </c>
      <c r="E51" s="143" t="s">
        <v>43</v>
      </c>
      <c r="F51" s="55" t="s">
        <v>761</v>
      </c>
      <c r="G51" s="38" t="s">
        <v>140</v>
      </c>
      <c r="H51" s="39" t="s">
        <v>38</v>
      </c>
      <c r="I51" s="46" t="s">
        <v>669</v>
      </c>
      <c r="J51" s="81" t="s">
        <v>674</v>
      </c>
      <c r="K51" s="47">
        <v>90000</v>
      </c>
      <c r="L51" s="39">
        <v>1</v>
      </c>
      <c r="M51" s="40">
        <v>40725</v>
      </c>
      <c r="N51" s="40">
        <v>40753</v>
      </c>
      <c r="O51" s="41">
        <f t="shared" si="14"/>
        <v>-0.3</v>
      </c>
      <c r="P51" s="42" t="s">
        <v>35</v>
      </c>
      <c r="Q51" s="42" t="s">
        <v>36</v>
      </c>
      <c r="R51" s="42" t="s">
        <v>37</v>
      </c>
      <c r="S51" s="42" t="s">
        <v>86</v>
      </c>
      <c r="T51" s="47">
        <f t="shared" si="15"/>
        <v>90000</v>
      </c>
      <c r="U51" s="47">
        <f t="shared" si="16"/>
        <v>90000</v>
      </c>
      <c r="V51" s="91"/>
      <c r="W51" s="43">
        <f t="shared" si="17"/>
        <v>1</v>
      </c>
      <c r="X51" s="96">
        <f t="shared" si="18"/>
        <v>29</v>
      </c>
      <c r="Y51" s="44">
        <f t="shared" si="19"/>
        <v>7</v>
      </c>
      <c r="Z51" s="44">
        <f t="shared" si="20"/>
        <v>7</v>
      </c>
      <c r="AA51" s="41">
        <v>0.7</v>
      </c>
      <c r="AB51" s="41">
        <v>0.7</v>
      </c>
      <c r="AC51" s="41">
        <v>-0.3</v>
      </c>
      <c r="AD51" s="57">
        <v>1646</v>
      </c>
    </row>
    <row r="52" spans="1:30" ht="23.25" x14ac:dyDescent="0.25">
      <c r="A52" s="77" t="str">
        <f t="shared" si="13"/>
        <v>Дог. 1647/07-11 от 01/07/11-29/07/11; Грузинцева В.А.</v>
      </c>
      <c r="B52" s="152" t="s">
        <v>391</v>
      </c>
      <c r="C52" s="127" t="s">
        <v>455</v>
      </c>
      <c r="D52" s="142" t="s">
        <v>42</v>
      </c>
      <c r="E52" s="143" t="s">
        <v>43</v>
      </c>
      <c r="F52" s="55" t="s">
        <v>762</v>
      </c>
      <c r="G52" s="38" t="s">
        <v>107</v>
      </c>
      <c r="H52" s="39" t="s">
        <v>38</v>
      </c>
      <c r="I52" s="46" t="s">
        <v>669</v>
      </c>
      <c r="J52" s="81" t="s">
        <v>144</v>
      </c>
      <c r="K52" s="47">
        <v>50000</v>
      </c>
      <c r="L52" s="39">
        <v>1</v>
      </c>
      <c r="M52" s="40">
        <v>40725</v>
      </c>
      <c r="N52" s="40">
        <v>40753</v>
      </c>
      <c r="O52" s="41">
        <f t="shared" si="14"/>
        <v>-0.3</v>
      </c>
      <c r="P52" s="42" t="s">
        <v>35</v>
      </c>
      <c r="Q52" s="42" t="s">
        <v>36</v>
      </c>
      <c r="R52" s="42" t="s">
        <v>37</v>
      </c>
      <c r="S52" s="42" t="s">
        <v>86</v>
      </c>
      <c r="T52" s="47">
        <f t="shared" si="15"/>
        <v>50000</v>
      </c>
      <c r="U52" s="47">
        <f t="shared" si="16"/>
        <v>50000</v>
      </c>
      <c r="V52" s="91"/>
      <c r="W52" s="43">
        <f t="shared" si="17"/>
        <v>1</v>
      </c>
      <c r="X52" s="96">
        <f t="shared" si="18"/>
        <v>29</v>
      </c>
      <c r="Y52" s="44">
        <f t="shared" si="19"/>
        <v>7</v>
      </c>
      <c r="Z52" s="44">
        <f t="shared" si="20"/>
        <v>7</v>
      </c>
      <c r="AA52" s="41">
        <v>0.7</v>
      </c>
      <c r="AB52" s="41">
        <v>0.7</v>
      </c>
      <c r="AC52" s="41">
        <v>-0.3</v>
      </c>
      <c r="AD52" s="57">
        <v>1647</v>
      </c>
    </row>
    <row r="53" spans="1:30" ht="23.25" x14ac:dyDescent="0.25">
      <c r="A53" s="77" t="str">
        <f t="shared" si="13"/>
        <v>Дог. 1648/07-11 от 20/06/11-29/06/11; Мензелеев И.А.</v>
      </c>
      <c r="B53" s="153" t="s">
        <v>821</v>
      </c>
      <c r="C53" s="86" t="s">
        <v>456</v>
      </c>
      <c r="D53" s="142" t="s">
        <v>42</v>
      </c>
      <c r="E53" s="143" t="s">
        <v>88</v>
      </c>
      <c r="F53" s="55" t="s">
        <v>763</v>
      </c>
      <c r="G53" s="38" t="s">
        <v>676</v>
      </c>
      <c r="H53" s="39" t="s">
        <v>38</v>
      </c>
      <c r="I53" s="46" t="s">
        <v>677</v>
      </c>
      <c r="J53" s="81" t="s">
        <v>678</v>
      </c>
      <c r="K53" s="47">
        <v>25000</v>
      </c>
      <c r="L53" s="39">
        <v>1</v>
      </c>
      <c r="M53" s="40">
        <v>40714</v>
      </c>
      <c r="N53" s="40">
        <v>40723</v>
      </c>
      <c r="O53" s="41">
        <f t="shared" si="14"/>
        <v>-0.3</v>
      </c>
      <c r="P53" s="42" t="s">
        <v>35</v>
      </c>
      <c r="Q53" s="42" t="s">
        <v>36</v>
      </c>
      <c r="R53" s="42" t="s">
        <v>37</v>
      </c>
      <c r="S53" s="42" t="s">
        <v>86</v>
      </c>
      <c r="T53" s="47">
        <f t="shared" si="15"/>
        <v>25000</v>
      </c>
      <c r="U53" s="47">
        <f t="shared" si="16"/>
        <v>25000</v>
      </c>
      <c r="V53" s="91"/>
      <c r="W53" s="43">
        <f t="shared" si="17"/>
        <v>20</v>
      </c>
      <c r="X53" s="96">
        <f t="shared" si="18"/>
        <v>29</v>
      </c>
      <c r="Y53" s="44">
        <f t="shared" si="19"/>
        <v>6</v>
      </c>
      <c r="Z53" s="44">
        <f t="shared" si="20"/>
        <v>6</v>
      </c>
      <c r="AA53" s="41">
        <v>0.7</v>
      </c>
      <c r="AB53" s="41">
        <v>0.7</v>
      </c>
      <c r="AC53" s="41">
        <v>-0.3</v>
      </c>
      <c r="AD53" s="57">
        <v>1648</v>
      </c>
    </row>
    <row r="54" spans="1:30" x14ac:dyDescent="0.25">
      <c r="A54" s="77" t="str">
        <f t="shared" si="13"/>
        <v>Дог. 1649/07-11 от 28/06/11-29/06/11; Сюткин С.А.</v>
      </c>
      <c r="B54" s="153" t="s">
        <v>821</v>
      </c>
      <c r="C54" s="86" t="s">
        <v>457</v>
      </c>
      <c r="D54" s="142" t="s">
        <v>42</v>
      </c>
      <c r="E54" s="143" t="s">
        <v>88</v>
      </c>
      <c r="F54" s="55" t="s">
        <v>764</v>
      </c>
      <c r="G54" s="38" t="s">
        <v>679</v>
      </c>
      <c r="H54" s="39" t="s">
        <v>38</v>
      </c>
      <c r="I54" s="46" t="s">
        <v>682</v>
      </c>
      <c r="J54" s="81" t="s">
        <v>680</v>
      </c>
      <c r="K54" s="47">
        <v>40000</v>
      </c>
      <c r="L54" s="39">
        <v>1</v>
      </c>
      <c r="M54" s="40">
        <v>40722</v>
      </c>
      <c r="N54" s="40">
        <v>40723</v>
      </c>
      <c r="O54" s="41">
        <f t="shared" si="14"/>
        <v>-0.3</v>
      </c>
      <c r="P54" s="42" t="s">
        <v>35</v>
      </c>
      <c r="Q54" s="42" t="s">
        <v>36</v>
      </c>
      <c r="R54" s="42" t="s">
        <v>37</v>
      </c>
      <c r="S54" s="42" t="s">
        <v>86</v>
      </c>
      <c r="T54" s="47">
        <f t="shared" si="15"/>
        <v>40000</v>
      </c>
      <c r="U54" s="47">
        <f t="shared" si="16"/>
        <v>40000</v>
      </c>
      <c r="V54" s="91"/>
      <c r="W54" s="43">
        <f t="shared" si="17"/>
        <v>28</v>
      </c>
      <c r="X54" s="96">
        <f t="shared" si="18"/>
        <v>29</v>
      </c>
      <c r="Y54" s="44">
        <f t="shared" si="19"/>
        <v>6</v>
      </c>
      <c r="Z54" s="44">
        <f t="shared" si="20"/>
        <v>6</v>
      </c>
      <c r="AA54" s="41">
        <v>0.7</v>
      </c>
      <c r="AB54" s="41">
        <v>0.7</v>
      </c>
      <c r="AC54" s="41">
        <v>-0.3</v>
      </c>
      <c r="AD54" s="57">
        <v>1649</v>
      </c>
    </row>
    <row r="55" spans="1:30" x14ac:dyDescent="0.25">
      <c r="A55" s="77" t="str">
        <f t="shared" si="13"/>
        <v>Дог. 1650/07-11 от 28/06/11-29/06/11; Сазонова М.С.</v>
      </c>
      <c r="B55" s="153" t="s">
        <v>821</v>
      </c>
      <c r="C55" s="86" t="s">
        <v>458</v>
      </c>
      <c r="D55" s="142" t="s">
        <v>42</v>
      </c>
      <c r="E55" s="143" t="s">
        <v>88</v>
      </c>
      <c r="F55" s="55" t="s">
        <v>765</v>
      </c>
      <c r="G55" s="38" t="s">
        <v>681</v>
      </c>
      <c r="H55" s="39" t="s">
        <v>38</v>
      </c>
      <c r="I55" s="46" t="s">
        <v>682</v>
      </c>
      <c r="J55" s="81" t="s">
        <v>680</v>
      </c>
      <c r="K55" s="47">
        <v>40000</v>
      </c>
      <c r="L55" s="39">
        <v>1</v>
      </c>
      <c r="M55" s="40">
        <v>40722</v>
      </c>
      <c r="N55" s="40">
        <v>40723</v>
      </c>
      <c r="O55" s="41">
        <f t="shared" si="14"/>
        <v>-0.3</v>
      </c>
      <c r="P55" s="42" t="s">
        <v>35</v>
      </c>
      <c r="Q55" s="42" t="s">
        <v>36</v>
      </c>
      <c r="R55" s="42" t="s">
        <v>37</v>
      </c>
      <c r="S55" s="42" t="s">
        <v>86</v>
      </c>
      <c r="T55" s="47">
        <f t="shared" si="15"/>
        <v>40000</v>
      </c>
      <c r="U55" s="47">
        <f t="shared" si="16"/>
        <v>40000</v>
      </c>
      <c r="V55" s="91"/>
      <c r="W55" s="43">
        <f t="shared" si="17"/>
        <v>28</v>
      </c>
      <c r="X55" s="96">
        <f t="shared" si="18"/>
        <v>29</v>
      </c>
      <c r="Y55" s="44">
        <f t="shared" si="19"/>
        <v>6</v>
      </c>
      <c r="Z55" s="44">
        <f t="shared" si="20"/>
        <v>6</v>
      </c>
      <c r="AA55" s="41">
        <v>0.7</v>
      </c>
      <c r="AB55" s="41">
        <v>0.7</v>
      </c>
      <c r="AC55" s="41">
        <v>-0.3</v>
      </c>
      <c r="AD55" s="57">
        <v>1650</v>
      </c>
    </row>
    <row r="56" spans="1:30" ht="45" x14ac:dyDescent="0.25">
      <c r="A56" s="77" t="str">
        <f>CONCATENATE("Дог. ",F56," от ",I56,"; ",G56)</f>
        <v>Дог. 1651/07-11 от 11/07/11-17/07/11; Болотина И.О.</v>
      </c>
      <c r="B56" s="154" t="s">
        <v>370</v>
      </c>
      <c r="C56" s="86" t="s">
        <v>459</v>
      </c>
      <c r="D56" s="144" t="s">
        <v>42</v>
      </c>
      <c r="E56" s="145" t="s">
        <v>121</v>
      </c>
      <c r="F56" s="128" t="s">
        <v>766</v>
      </c>
      <c r="G56" s="129" t="s">
        <v>683</v>
      </c>
      <c r="H56" s="130" t="s">
        <v>38</v>
      </c>
      <c r="I56" s="131" t="s">
        <v>684</v>
      </c>
      <c r="J56" s="132" t="s">
        <v>685</v>
      </c>
      <c r="K56" s="133">
        <v>6800</v>
      </c>
      <c r="L56" s="39">
        <v>1</v>
      </c>
      <c r="M56" s="40">
        <v>40735</v>
      </c>
      <c r="N56" s="40">
        <v>40741</v>
      </c>
      <c r="O56" s="41">
        <f>IF((Z56-Y56)&gt;1,AA56,IF((Z56-Y56)=1,AB56,AC56))</f>
        <v>-0.3</v>
      </c>
      <c r="P56" s="42" t="s">
        <v>35</v>
      </c>
      <c r="Q56" s="42" t="s">
        <v>36</v>
      </c>
      <c r="R56" s="42" t="s">
        <v>37</v>
      </c>
      <c r="S56" s="42" t="s">
        <v>86</v>
      </c>
      <c r="T56" s="47">
        <f>K56</f>
        <v>6800</v>
      </c>
      <c r="U56" s="47">
        <f>T56</f>
        <v>6800</v>
      </c>
      <c r="V56" s="91"/>
      <c r="W56" s="43">
        <f>DAY(M56)</f>
        <v>11</v>
      </c>
      <c r="X56" s="96">
        <f>DAY(N56)</f>
        <v>17</v>
      </c>
      <c r="Y56" s="44">
        <f>MONTH(M56)</f>
        <v>7</v>
      </c>
      <c r="Z56" s="44">
        <f>MONTH(N56)</f>
        <v>7</v>
      </c>
      <c r="AA56" s="41">
        <v>0.7</v>
      </c>
      <c r="AB56" s="41">
        <v>0.7</v>
      </c>
      <c r="AC56" s="41">
        <v>-0.3</v>
      </c>
      <c r="AD56" s="57">
        <v>1651</v>
      </c>
    </row>
    <row r="57" spans="1:30" x14ac:dyDescent="0.25">
      <c r="A57" s="77" t="str">
        <f>CONCATENATE("Дог. ",F57," от ",I57,"; ",G57)</f>
        <v>Дог. 1652/07-11 от 15/03/11-09/06/11; Лосева А.В.</v>
      </c>
      <c r="B57" s="115" t="s">
        <v>370</v>
      </c>
      <c r="C57" s="86" t="s">
        <v>460</v>
      </c>
      <c r="D57" s="142" t="s">
        <v>42</v>
      </c>
      <c r="E57" s="143" t="s">
        <v>121</v>
      </c>
      <c r="F57" s="55" t="s">
        <v>767</v>
      </c>
      <c r="G57" s="38" t="s">
        <v>686</v>
      </c>
      <c r="H57" s="39" t="s">
        <v>38</v>
      </c>
      <c r="I57" s="46" t="s">
        <v>687</v>
      </c>
      <c r="J57" s="81" t="s">
        <v>688</v>
      </c>
      <c r="K57" s="47">
        <v>96000</v>
      </c>
      <c r="L57" s="39">
        <v>1</v>
      </c>
      <c r="M57" s="40">
        <v>40617</v>
      </c>
      <c r="N57" s="40">
        <v>40703</v>
      </c>
      <c r="O57" s="41">
        <f>IF((Z57-Y57)&gt;1,AA57,IF((Z57-Y57)=1,AB57,AC57))</f>
        <v>0.7</v>
      </c>
      <c r="P57" s="42" t="s">
        <v>35</v>
      </c>
      <c r="Q57" s="42" t="s">
        <v>36</v>
      </c>
      <c r="R57" s="42" t="s">
        <v>37</v>
      </c>
      <c r="S57" s="42" t="s">
        <v>86</v>
      </c>
      <c r="T57" s="47">
        <f>K57</f>
        <v>96000</v>
      </c>
      <c r="U57" s="47">
        <f>T57</f>
        <v>96000</v>
      </c>
      <c r="V57" s="91"/>
      <c r="W57" s="43">
        <f>DAY(M57)</f>
        <v>15</v>
      </c>
      <c r="X57" s="96">
        <f>DAY(N57)</f>
        <v>9</v>
      </c>
      <c r="Y57" s="44">
        <f>MONTH(M57)</f>
        <v>3</v>
      </c>
      <c r="Z57" s="44">
        <f>MONTH(N57)</f>
        <v>6</v>
      </c>
      <c r="AA57" s="41">
        <v>0.7</v>
      </c>
      <c r="AB57" s="41">
        <v>0.7</v>
      </c>
      <c r="AC57" s="41">
        <v>-0.3</v>
      </c>
      <c r="AD57" s="57">
        <v>1652</v>
      </c>
    </row>
    <row r="58" spans="1:30" x14ac:dyDescent="0.25">
      <c r="A58" s="77" t="str">
        <f t="shared" si="13"/>
        <v>Дог. 1653/07-11 от 15/03/11-09/06/11; Лосева А.В.</v>
      </c>
      <c r="B58" s="115" t="s">
        <v>370</v>
      </c>
      <c r="C58" s="86" t="s">
        <v>459</v>
      </c>
      <c r="D58" s="142" t="s">
        <v>42</v>
      </c>
      <c r="E58" s="143" t="s">
        <v>121</v>
      </c>
      <c r="F58" s="55" t="s">
        <v>768</v>
      </c>
      <c r="G58" s="38" t="s">
        <v>686</v>
      </c>
      <c r="H58" s="39" t="s">
        <v>38</v>
      </c>
      <c r="I58" s="46" t="s">
        <v>687</v>
      </c>
      <c r="J58" s="81" t="s">
        <v>689</v>
      </c>
      <c r="K58" s="47">
        <v>9000</v>
      </c>
      <c r="L58" s="39">
        <v>1</v>
      </c>
      <c r="M58" s="40">
        <v>40617</v>
      </c>
      <c r="N58" s="40">
        <v>40703</v>
      </c>
      <c r="O58" s="41">
        <f t="shared" si="14"/>
        <v>0.7</v>
      </c>
      <c r="P58" s="42" t="s">
        <v>35</v>
      </c>
      <c r="Q58" s="42" t="s">
        <v>36</v>
      </c>
      <c r="R58" s="42" t="s">
        <v>37</v>
      </c>
      <c r="S58" s="42" t="s">
        <v>86</v>
      </c>
      <c r="T58" s="47">
        <f t="shared" si="15"/>
        <v>9000</v>
      </c>
      <c r="U58" s="47">
        <f t="shared" si="16"/>
        <v>9000</v>
      </c>
      <c r="V58" s="91"/>
      <c r="W58" s="43">
        <f t="shared" si="17"/>
        <v>15</v>
      </c>
      <c r="X58" s="96">
        <f t="shared" si="18"/>
        <v>9</v>
      </c>
      <c r="Y58" s="44">
        <f t="shared" si="19"/>
        <v>3</v>
      </c>
      <c r="Z58" s="44">
        <f t="shared" si="20"/>
        <v>6</v>
      </c>
      <c r="AA58" s="41">
        <v>0.7</v>
      </c>
      <c r="AB58" s="41">
        <v>0.7</v>
      </c>
      <c r="AC58" s="41">
        <v>-0.3</v>
      </c>
      <c r="AD58" s="57">
        <v>1653</v>
      </c>
    </row>
    <row r="59" spans="1:30" x14ac:dyDescent="0.25">
      <c r="A59" s="77" t="str">
        <f t="shared" si="5"/>
        <v>Дог. 1654/07-11 от 06/06/11-28/06/11; Ариф Э.М.</v>
      </c>
      <c r="B59" s="115" t="s">
        <v>211</v>
      </c>
      <c r="C59" s="86" t="s">
        <v>460</v>
      </c>
      <c r="D59" s="142" t="s">
        <v>42</v>
      </c>
      <c r="E59" s="143" t="s">
        <v>210</v>
      </c>
      <c r="F59" s="55" t="s">
        <v>769</v>
      </c>
      <c r="G59" s="38" t="s">
        <v>690</v>
      </c>
      <c r="H59" s="39" t="s">
        <v>38</v>
      </c>
      <c r="I59" s="46" t="s">
        <v>691</v>
      </c>
      <c r="J59" s="81" t="s">
        <v>246</v>
      </c>
      <c r="K59" s="47">
        <v>45000</v>
      </c>
      <c r="L59" s="39">
        <v>1</v>
      </c>
      <c r="M59" s="40">
        <v>40700</v>
      </c>
      <c r="N59" s="40">
        <v>40722</v>
      </c>
      <c r="O59" s="41">
        <f t="shared" si="0"/>
        <v>-0.3</v>
      </c>
      <c r="P59" s="42" t="s">
        <v>35</v>
      </c>
      <c r="Q59" s="42" t="s">
        <v>36</v>
      </c>
      <c r="R59" s="42" t="s">
        <v>37</v>
      </c>
      <c r="S59" s="42" t="s">
        <v>86</v>
      </c>
      <c r="T59" s="47">
        <f t="shared" si="1"/>
        <v>45000</v>
      </c>
      <c r="U59" s="47">
        <f t="shared" si="2"/>
        <v>45000</v>
      </c>
      <c r="V59" s="91"/>
      <c r="W59" s="43">
        <f t="shared" si="3"/>
        <v>6</v>
      </c>
      <c r="X59" s="96">
        <f t="shared" si="3"/>
        <v>28</v>
      </c>
      <c r="Y59" s="44">
        <f t="shared" si="4"/>
        <v>6</v>
      </c>
      <c r="Z59" s="44">
        <f t="shared" si="4"/>
        <v>6</v>
      </c>
      <c r="AA59" s="41">
        <v>0.7</v>
      </c>
      <c r="AB59" s="41">
        <v>0.7</v>
      </c>
      <c r="AC59" s="41">
        <v>-0.3</v>
      </c>
      <c r="AD59" s="57">
        <v>1654</v>
      </c>
    </row>
    <row r="60" spans="1:30" x14ac:dyDescent="0.25">
      <c r="A60" s="77" t="str">
        <f t="shared" ref="A60:A101" si="21">CONCATENATE("Дог. ",F60," от ",I60,"; ",G60)</f>
        <v>Дог. 1655/07-11 от 06/06/11-28/06/11; Мотуз С.А.</v>
      </c>
      <c r="B60" s="115" t="s">
        <v>211</v>
      </c>
      <c r="C60" s="86" t="s">
        <v>460</v>
      </c>
      <c r="D60" s="142" t="s">
        <v>42</v>
      </c>
      <c r="E60" s="143" t="s">
        <v>210</v>
      </c>
      <c r="F60" s="55" t="s">
        <v>770</v>
      </c>
      <c r="G60" s="38" t="s">
        <v>692</v>
      </c>
      <c r="H60" s="39" t="s">
        <v>38</v>
      </c>
      <c r="I60" s="46" t="s">
        <v>691</v>
      </c>
      <c r="J60" s="81" t="s">
        <v>246</v>
      </c>
      <c r="K60" s="47">
        <v>45000</v>
      </c>
      <c r="L60" s="39">
        <v>1</v>
      </c>
      <c r="M60" s="40">
        <v>40700</v>
      </c>
      <c r="N60" s="40">
        <v>40722</v>
      </c>
      <c r="O60" s="41">
        <f t="shared" ref="O60:O101" si="22">IF((Z60-Y60)&gt;1,AA60,IF((Z60-Y60)=1,AB60,AC60))</f>
        <v>-0.3</v>
      </c>
      <c r="P60" s="42" t="s">
        <v>35</v>
      </c>
      <c r="Q60" s="42" t="s">
        <v>36</v>
      </c>
      <c r="R60" s="42" t="s">
        <v>37</v>
      </c>
      <c r="S60" s="42" t="s">
        <v>86</v>
      </c>
      <c r="T60" s="47">
        <f t="shared" ref="T60:T101" si="23">K60</f>
        <v>45000</v>
      </c>
      <c r="U60" s="47">
        <f t="shared" ref="U60:U101" si="24">T60</f>
        <v>45000</v>
      </c>
      <c r="V60" s="91"/>
      <c r="W60" s="43">
        <f t="shared" ref="W60:W101" si="25">DAY(M60)</f>
        <v>6</v>
      </c>
      <c r="X60" s="96">
        <f t="shared" ref="X60:X101" si="26">DAY(N60)</f>
        <v>28</v>
      </c>
      <c r="Y60" s="44">
        <f t="shared" ref="Y60:Y101" si="27">MONTH(M60)</f>
        <v>6</v>
      </c>
      <c r="Z60" s="44">
        <f t="shared" ref="Z60:Z101" si="28">MONTH(N60)</f>
        <v>6</v>
      </c>
      <c r="AA60" s="41">
        <v>0.7</v>
      </c>
      <c r="AB60" s="41">
        <v>0.7</v>
      </c>
      <c r="AC60" s="41">
        <v>-0.3</v>
      </c>
      <c r="AD60" s="57">
        <v>1655</v>
      </c>
    </row>
    <row r="61" spans="1:30" x14ac:dyDescent="0.25">
      <c r="A61" s="77" t="str">
        <f t="shared" si="21"/>
        <v>Дог. 1656/07-11 от 06/06/11-28/06/11; Матецкая М.В.</v>
      </c>
      <c r="B61" s="115" t="s">
        <v>211</v>
      </c>
      <c r="C61" s="86" t="s">
        <v>460</v>
      </c>
      <c r="D61" s="142" t="s">
        <v>42</v>
      </c>
      <c r="E61" s="143" t="s">
        <v>210</v>
      </c>
      <c r="F61" s="55" t="s">
        <v>771</v>
      </c>
      <c r="G61" s="38" t="s">
        <v>693</v>
      </c>
      <c r="H61" s="39" t="s">
        <v>38</v>
      </c>
      <c r="I61" s="46" t="s">
        <v>691</v>
      </c>
      <c r="J61" s="81" t="s">
        <v>246</v>
      </c>
      <c r="K61" s="47">
        <v>45000</v>
      </c>
      <c r="L61" s="39">
        <v>1</v>
      </c>
      <c r="M61" s="40">
        <v>40700</v>
      </c>
      <c r="N61" s="40">
        <v>40722</v>
      </c>
      <c r="O61" s="41">
        <f t="shared" si="22"/>
        <v>-0.3</v>
      </c>
      <c r="P61" s="42" t="s">
        <v>35</v>
      </c>
      <c r="Q61" s="42" t="s">
        <v>36</v>
      </c>
      <c r="R61" s="42" t="s">
        <v>37</v>
      </c>
      <c r="S61" s="42" t="s">
        <v>86</v>
      </c>
      <c r="T61" s="47">
        <f t="shared" si="23"/>
        <v>45000</v>
      </c>
      <c r="U61" s="47">
        <f t="shared" si="24"/>
        <v>45000</v>
      </c>
      <c r="V61" s="91"/>
      <c r="W61" s="43">
        <f t="shared" si="25"/>
        <v>6</v>
      </c>
      <c r="X61" s="96">
        <f t="shared" si="26"/>
        <v>28</v>
      </c>
      <c r="Y61" s="44">
        <f t="shared" si="27"/>
        <v>6</v>
      </c>
      <c r="Z61" s="44">
        <f t="shared" si="28"/>
        <v>6</v>
      </c>
      <c r="AA61" s="41">
        <v>0.7</v>
      </c>
      <c r="AB61" s="41">
        <v>0.7</v>
      </c>
      <c r="AC61" s="41">
        <v>-0.3</v>
      </c>
      <c r="AD61" s="57">
        <v>1656</v>
      </c>
    </row>
    <row r="62" spans="1:30" x14ac:dyDescent="0.25">
      <c r="A62" s="77" t="str">
        <f t="shared" si="21"/>
        <v>Дог. 1657/07-11 от 06/06/11-28/06/11; Папушина Ю.О.</v>
      </c>
      <c r="B62" s="115" t="s">
        <v>211</v>
      </c>
      <c r="C62" s="86" t="s">
        <v>460</v>
      </c>
      <c r="D62" s="142" t="s">
        <v>42</v>
      </c>
      <c r="E62" s="143" t="s">
        <v>210</v>
      </c>
      <c r="F62" s="55" t="s">
        <v>772</v>
      </c>
      <c r="G62" s="38" t="s">
        <v>694</v>
      </c>
      <c r="H62" s="39" t="s">
        <v>38</v>
      </c>
      <c r="I62" s="46" t="s">
        <v>691</v>
      </c>
      <c r="J62" s="81" t="s">
        <v>249</v>
      </c>
      <c r="K62" s="47">
        <v>45000</v>
      </c>
      <c r="L62" s="39">
        <v>1</v>
      </c>
      <c r="M62" s="40">
        <v>40700</v>
      </c>
      <c r="N62" s="40">
        <v>40722</v>
      </c>
      <c r="O62" s="41">
        <f t="shared" si="22"/>
        <v>-0.3</v>
      </c>
      <c r="P62" s="42" t="s">
        <v>35</v>
      </c>
      <c r="Q62" s="42" t="s">
        <v>36</v>
      </c>
      <c r="R62" s="42" t="s">
        <v>37</v>
      </c>
      <c r="S62" s="42" t="s">
        <v>86</v>
      </c>
      <c r="T62" s="47">
        <f t="shared" si="23"/>
        <v>45000</v>
      </c>
      <c r="U62" s="47">
        <f t="shared" si="24"/>
        <v>45000</v>
      </c>
      <c r="V62" s="91"/>
      <c r="W62" s="43">
        <f t="shared" si="25"/>
        <v>6</v>
      </c>
      <c r="X62" s="96">
        <f t="shared" si="26"/>
        <v>28</v>
      </c>
      <c r="Y62" s="44">
        <f t="shared" si="27"/>
        <v>6</v>
      </c>
      <c r="Z62" s="44">
        <f t="shared" si="28"/>
        <v>6</v>
      </c>
      <c r="AA62" s="41">
        <v>0.7</v>
      </c>
      <c r="AB62" s="41">
        <v>0.7</v>
      </c>
      <c r="AC62" s="41">
        <v>-0.3</v>
      </c>
      <c r="AD62" s="57">
        <v>1657</v>
      </c>
    </row>
    <row r="63" spans="1:30" x14ac:dyDescent="0.25">
      <c r="A63" s="77" t="str">
        <f t="shared" si="21"/>
        <v>Дог. 1658/07-11 от 06/06/11-28/06/11; Бердышева Е.С.</v>
      </c>
      <c r="B63" s="115" t="s">
        <v>211</v>
      </c>
      <c r="C63" s="86" t="s">
        <v>460</v>
      </c>
      <c r="D63" s="142" t="s">
        <v>42</v>
      </c>
      <c r="E63" s="143" t="s">
        <v>210</v>
      </c>
      <c r="F63" s="55" t="s">
        <v>773</v>
      </c>
      <c r="G63" s="38" t="s">
        <v>695</v>
      </c>
      <c r="H63" s="39" t="s">
        <v>38</v>
      </c>
      <c r="I63" s="46" t="s">
        <v>691</v>
      </c>
      <c r="J63" s="81" t="s">
        <v>249</v>
      </c>
      <c r="K63" s="47">
        <v>45000</v>
      </c>
      <c r="L63" s="39">
        <v>1</v>
      </c>
      <c r="M63" s="40">
        <v>40700</v>
      </c>
      <c r="N63" s="40">
        <v>40722</v>
      </c>
      <c r="O63" s="41">
        <f t="shared" si="22"/>
        <v>-0.3</v>
      </c>
      <c r="P63" s="42" t="s">
        <v>35</v>
      </c>
      <c r="Q63" s="42" t="s">
        <v>36</v>
      </c>
      <c r="R63" s="42" t="s">
        <v>37</v>
      </c>
      <c r="S63" s="42" t="s">
        <v>86</v>
      </c>
      <c r="T63" s="47">
        <f t="shared" si="23"/>
        <v>45000</v>
      </c>
      <c r="U63" s="47">
        <f t="shared" si="24"/>
        <v>45000</v>
      </c>
      <c r="V63" s="91"/>
      <c r="W63" s="43">
        <f t="shared" si="25"/>
        <v>6</v>
      </c>
      <c r="X63" s="96">
        <f t="shared" si="26"/>
        <v>28</v>
      </c>
      <c r="Y63" s="44">
        <f t="shared" si="27"/>
        <v>6</v>
      </c>
      <c r="Z63" s="44">
        <f t="shared" si="28"/>
        <v>6</v>
      </c>
      <c r="AA63" s="41">
        <v>0.7</v>
      </c>
      <c r="AB63" s="41">
        <v>0.7</v>
      </c>
      <c r="AC63" s="41">
        <v>-0.3</v>
      </c>
      <c r="AD63" s="57">
        <v>1658</v>
      </c>
    </row>
    <row r="64" spans="1:30" x14ac:dyDescent="0.25">
      <c r="A64" s="77" t="str">
        <f t="shared" si="21"/>
        <v>Дог. 1659/07-11 от 04/07/11-11/07/11; Синицына О.А.</v>
      </c>
      <c r="B64" s="115" t="s">
        <v>311</v>
      </c>
      <c r="C64" s="86" t="s">
        <v>460</v>
      </c>
      <c r="D64" s="142" t="s">
        <v>42</v>
      </c>
      <c r="E64" s="143" t="s">
        <v>121</v>
      </c>
      <c r="F64" s="55" t="s">
        <v>774</v>
      </c>
      <c r="G64" s="38" t="s">
        <v>696</v>
      </c>
      <c r="H64" s="39" t="s">
        <v>38</v>
      </c>
      <c r="I64" s="46" t="s">
        <v>697</v>
      </c>
      <c r="J64" s="81" t="s">
        <v>698</v>
      </c>
      <c r="K64" s="47">
        <v>19500</v>
      </c>
      <c r="L64" s="39">
        <v>1</v>
      </c>
      <c r="M64" s="40">
        <v>40728</v>
      </c>
      <c r="N64" s="40">
        <v>40735</v>
      </c>
      <c r="O64" s="41">
        <f t="shared" si="22"/>
        <v>-0.3</v>
      </c>
      <c r="P64" s="42" t="s">
        <v>35</v>
      </c>
      <c r="Q64" s="42" t="s">
        <v>36</v>
      </c>
      <c r="R64" s="42" t="s">
        <v>37</v>
      </c>
      <c r="S64" s="42" t="s">
        <v>86</v>
      </c>
      <c r="T64" s="47">
        <f t="shared" si="23"/>
        <v>19500</v>
      </c>
      <c r="U64" s="47">
        <f t="shared" si="24"/>
        <v>19500</v>
      </c>
      <c r="V64" s="91"/>
      <c r="W64" s="43">
        <f t="shared" si="25"/>
        <v>4</v>
      </c>
      <c r="X64" s="96">
        <f t="shared" si="26"/>
        <v>11</v>
      </c>
      <c r="Y64" s="44">
        <f t="shared" si="27"/>
        <v>7</v>
      </c>
      <c r="Z64" s="44">
        <f t="shared" si="28"/>
        <v>7</v>
      </c>
      <c r="AA64" s="41">
        <v>0.7</v>
      </c>
      <c r="AB64" s="41">
        <v>0.7</v>
      </c>
      <c r="AC64" s="41">
        <v>-0.3</v>
      </c>
      <c r="AD64" s="57">
        <v>1659</v>
      </c>
    </row>
    <row r="65" spans="1:30" x14ac:dyDescent="0.25">
      <c r="A65" s="77" t="str">
        <f t="shared" si="21"/>
        <v>Дог. 1660/07-11 от 04/07/11-11/07/11; Пинская А.А.</v>
      </c>
      <c r="B65" s="115" t="s">
        <v>311</v>
      </c>
      <c r="C65" s="86" t="s">
        <v>460</v>
      </c>
      <c r="D65" s="142" t="s">
        <v>42</v>
      </c>
      <c r="E65" s="143" t="s">
        <v>121</v>
      </c>
      <c r="F65" s="55" t="s">
        <v>775</v>
      </c>
      <c r="G65" s="38" t="s">
        <v>699</v>
      </c>
      <c r="H65" s="39" t="s">
        <v>38</v>
      </c>
      <c r="I65" s="46" t="s">
        <v>697</v>
      </c>
      <c r="J65" s="81" t="s">
        <v>698</v>
      </c>
      <c r="K65" s="47">
        <v>11180</v>
      </c>
      <c r="L65" s="39">
        <v>1</v>
      </c>
      <c r="M65" s="40">
        <v>40728</v>
      </c>
      <c r="N65" s="40">
        <v>40735</v>
      </c>
      <c r="O65" s="41">
        <f t="shared" si="22"/>
        <v>-0.3</v>
      </c>
      <c r="P65" s="42" t="s">
        <v>35</v>
      </c>
      <c r="Q65" s="42" t="s">
        <v>36</v>
      </c>
      <c r="R65" s="42" t="s">
        <v>37</v>
      </c>
      <c r="S65" s="42" t="s">
        <v>86</v>
      </c>
      <c r="T65" s="47">
        <f t="shared" si="23"/>
        <v>11180</v>
      </c>
      <c r="U65" s="47">
        <f t="shared" si="24"/>
        <v>11180</v>
      </c>
      <c r="V65" s="91"/>
      <c r="W65" s="43">
        <f t="shared" si="25"/>
        <v>4</v>
      </c>
      <c r="X65" s="96">
        <f t="shared" si="26"/>
        <v>11</v>
      </c>
      <c r="Y65" s="44">
        <f t="shared" si="27"/>
        <v>7</v>
      </c>
      <c r="Z65" s="44">
        <f t="shared" si="28"/>
        <v>7</v>
      </c>
      <c r="AA65" s="41">
        <v>0.7</v>
      </c>
      <c r="AB65" s="41">
        <v>0.7</v>
      </c>
      <c r="AC65" s="41">
        <v>-0.3</v>
      </c>
      <c r="AD65" s="57">
        <v>1660</v>
      </c>
    </row>
    <row r="66" spans="1:30" x14ac:dyDescent="0.25">
      <c r="A66" s="77" t="str">
        <f t="shared" si="21"/>
        <v>Дог. 1661/07-11 от 01/06/11-05/06/11; Григорошенко М.М.</v>
      </c>
      <c r="B66" s="115" t="s">
        <v>311</v>
      </c>
      <c r="C66" s="86" t="s">
        <v>460</v>
      </c>
      <c r="D66" s="142" t="s">
        <v>42</v>
      </c>
      <c r="E66" s="143" t="s">
        <v>121</v>
      </c>
      <c r="F66" s="55" t="s">
        <v>776</v>
      </c>
      <c r="G66" s="38" t="s">
        <v>700</v>
      </c>
      <c r="H66" s="39" t="s">
        <v>38</v>
      </c>
      <c r="I66" s="46" t="s">
        <v>701</v>
      </c>
      <c r="J66" s="81" t="s">
        <v>702</v>
      </c>
      <c r="K66" s="47">
        <v>22538</v>
      </c>
      <c r="L66" s="39">
        <v>1</v>
      </c>
      <c r="M66" s="40">
        <v>40695</v>
      </c>
      <c r="N66" s="40">
        <v>40699</v>
      </c>
      <c r="O66" s="41">
        <f t="shared" si="22"/>
        <v>-0.3</v>
      </c>
      <c r="P66" s="42" t="s">
        <v>35</v>
      </c>
      <c r="Q66" s="42" t="s">
        <v>36</v>
      </c>
      <c r="R66" s="42" t="s">
        <v>37</v>
      </c>
      <c r="S66" s="42" t="s">
        <v>86</v>
      </c>
      <c r="T66" s="47">
        <f t="shared" si="23"/>
        <v>22538</v>
      </c>
      <c r="U66" s="47">
        <f t="shared" si="24"/>
        <v>22538</v>
      </c>
      <c r="V66" s="91"/>
      <c r="W66" s="43">
        <f t="shared" si="25"/>
        <v>1</v>
      </c>
      <c r="X66" s="96">
        <f t="shared" si="26"/>
        <v>5</v>
      </c>
      <c r="Y66" s="44">
        <f t="shared" si="27"/>
        <v>6</v>
      </c>
      <c r="Z66" s="44">
        <f t="shared" si="28"/>
        <v>6</v>
      </c>
      <c r="AA66" s="41">
        <v>0.7</v>
      </c>
      <c r="AB66" s="41">
        <v>0.7</v>
      </c>
      <c r="AC66" s="41">
        <v>-0.3</v>
      </c>
      <c r="AD66" s="57">
        <v>1661</v>
      </c>
    </row>
    <row r="67" spans="1:30" x14ac:dyDescent="0.25">
      <c r="A67" s="77" t="str">
        <f t="shared" si="21"/>
        <v>Дог. 1662/07-11 от 01/06/11-10/06/11; Дынин Д.</v>
      </c>
      <c r="B67" s="115" t="s">
        <v>311</v>
      </c>
      <c r="C67" s="86" t="s">
        <v>460</v>
      </c>
      <c r="D67" s="142" t="s">
        <v>42</v>
      </c>
      <c r="E67" s="143" t="s">
        <v>121</v>
      </c>
      <c r="F67" s="55" t="s">
        <v>777</v>
      </c>
      <c r="G67" s="38" t="s">
        <v>703</v>
      </c>
      <c r="H67" s="39" t="s">
        <v>38</v>
      </c>
      <c r="I67" s="46" t="s">
        <v>704</v>
      </c>
      <c r="J67" s="81" t="s">
        <v>702</v>
      </c>
      <c r="K67" s="47">
        <v>50455</v>
      </c>
      <c r="L67" s="39">
        <v>1</v>
      </c>
      <c r="M67" s="40">
        <v>40695</v>
      </c>
      <c r="N67" s="40">
        <v>40704</v>
      </c>
      <c r="O67" s="41">
        <f t="shared" si="22"/>
        <v>-0.3</v>
      </c>
      <c r="P67" s="42" t="s">
        <v>35</v>
      </c>
      <c r="Q67" s="42" t="s">
        <v>36</v>
      </c>
      <c r="R67" s="42" t="s">
        <v>37</v>
      </c>
      <c r="S67" s="42" t="s">
        <v>86</v>
      </c>
      <c r="T67" s="47">
        <f t="shared" si="23"/>
        <v>50455</v>
      </c>
      <c r="U67" s="47">
        <f t="shared" si="24"/>
        <v>50455</v>
      </c>
      <c r="V67" s="91"/>
      <c r="W67" s="43">
        <f t="shared" si="25"/>
        <v>1</v>
      </c>
      <c r="X67" s="96">
        <f t="shared" si="26"/>
        <v>10</v>
      </c>
      <c r="Y67" s="44">
        <f t="shared" si="27"/>
        <v>6</v>
      </c>
      <c r="Z67" s="44">
        <f t="shared" si="28"/>
        <v>6</v>
      </c>
      <c r="AA67" s="41">
        <v>0.7</v>
      </c>
      <c r="AB67" s="41">
        <v>0.7</v>
      </c>
      <c r="AC67" s="41">
        <v>-0.3</v>
      </c>
      <c r="AD67" s="57">
        <v>1662</v>
      </c>
    </row>
    <row r="68" spans="1:30" x14ac:dyDescent="0.25">
      <c r="A68" s="77" t="str">
        <f t="shared" si="21"/>
        <v>Дог. 1663/07-11 от 04/07/11-11/07/11; Григорошенко М.М.</v>
      </c>
      <c r="B68" s="115" t="s">
        <v>311</v>
      </c>
      <c r="C68" s="86" t="s">
        <v>460</v>
      </c>
      <c r="D68" s="142" t="s">
        <v>42</v>
      </c>
      <c r="E68" s="143" t="s">
        <v>121</v>
      </c>
      <c r="F68" s="55" t="s">
        <v>778</v>
      </c>
      <c r="G68" s="38" t="s">
        <v>700</v>
      </c>
      <c r="H68" s="39" t="s">
        <v>38</v>
      </c>
      <c r="I68" s="46" t="s">
        <v>697</v>
      </c>
      <c r="J68" s="81" t="s">
        <v>698</v>
      </c>
      <c r="K68" s="47">
        <v>13325</v>
      </c>
      <c r="L68" s="39">
        <v>1</v>
      </c>
      <c r="M68" s="40">
        <v>40728</v>
      </c>
      <c r="N68" s="40">
        <v>40735</v>
      </c>
      <c r="O68" s="41">
        <f t="shared" si="22"/>
        <v>-0.3</v>
      </c>
      <c r="P68" s="42" t="s">
        <v>35</v>
      </c>
      <c r="Q68" s="42" t="s">
        <v>36</v>
      </c>
      <c r="R68" s="42" t="s">
        <v>37</v>
      </c>
      <c r="S68" s="42" t="s">
        <v>86</v>
      </c>
      <c r="T68" s="47">
        <f t="shared" si="23"/>
        <v>13325</v>
      </c>
      <c r="U68" s="47">
        <f t="shared" si="24"/>
        <v>13325</v>
      </c>
      <c r="V68" s="91"/>
      <c r="W68" s="43">
        <f t="shared" si="25"/>
        <v>4</v>
      </c>
      <c r="X68" s="96">
        <f t="shared" si="26"/>
        <v>11</v>
      </c>
      <c r="Y68" s="44">
        <f t="shared" si="27"/>
        <v>7</v>
      </c>
      <c r="Z68" s="44">
        <f t="shared" si="28"/>
        <v>7</v>
      </c>
      <c r="AA68" s="41">
        <v>0.7</v>
      </c>
      <c r="AB68" s="41">
        <v>0.7</v>
      </c>
      <c r="AC68" s="41">
        <v>-0.3</v>
      </c>
      <c r="AD68" s="57">
        <v>1663</v>
      </c>
    </row>
    <row r="69" spans="1:30" x14ac:dyDescent="0.25">
      <c r="A69" s="77" t="str">
        <f t="shared" si="21"/>
        <v>Дог. 1664/07-11 от 09/06/11-17/06/11; Матвеенко А.М.</v>
      </c>
      <c r="B69" s="115" t="s">
        <v>311</v>
      </c>
      <c r="C69" s="86" t="s">
        <v>460</v>
      </c>
      <c r="D69" s="142" t="s">
        <v>42</v>
      </c>
      <c r="E69" s="143" t="s">
        <v>121</v>
      </c>
      <c r="F69" s="55" t="s">
        <v>779</v>
      </c>
      <c r="G69" s="38" t="s">
        <v>705</v>
      </c>
      <c r="H69" s="39" t="s">
        <v>38</v>
      </c>
      <c r="I69" s="46" t="s">
        <v>706</v>
      </c>
      <c r="J69" s="81" t="s">
        <v>698</v>
      </c>
      <c r="K69" s="47">
        <v>36790</v>
      </c>
      <c r="L69" s="39">
        <v>1</v>
      </c>
      <c r="M69" s="40">
        <v>40703</v>
      </c>
      <c r="N69" s="40">
        <v>40711</v>
      </c>
      <c r="O69" s="41">
        <f t="shared" si="22"/>
        <v>-0.3</v>
      </c>
      <c r="P69" s="42" t="s">
        <v>35</v>
      </c>
      <c r="Q69" s="42" t="s">
        <v>36</v>
      </c>
      <c r="R69" s="42" t="s">
        <v>37</v>
      </c>
      <c r="S69" s="42" t="s">
        <v>86</v>
      </c>
      <c r="T69" s="47">
        <f t="shared" si="23"/>
        <v>36790</v>
      </c>
      <c r="U69" s="47">
        <f t="shared" si="24"/>
        <v>36790</v>
      </c>
      <c r="V69" s="91"/>
      <c r="W69" s="43">
        <f t="shared" si="25"/>
        <v>9</v>
      </c>
      <c r="X69" s="96">
        <f t="shared" si="26"/>
        <v>17</v>
      </c>
      <c r="Y69" s="44">
        <f t="shared" si="27"/>
        <v>6</v>
      </c>
      <c r="Z69" s="44">
        <f t="shared" si="28"/>
        <v>6</v>
      </c>
      <c r="AA69" s="41">
        <v>0.7</v>
      </c>
      <c r="AB69" s="41">
        <v>0.7</v>
      </c>
      <c r="AC69" s="41">
        <v>-0.3</v>
      </c>
      <c r="AD69" s="57">
        <v>1664</v>
      </c>
    </row>
    <row r="70" spans="1:30" x14ac:dyDescent="0.25">
      <c r="A70" s="77" t="str">
        <f t="shared" si="21"/>
        <v>Дог. 1665/07-11 от 01/06/11-01/06/11; Макарова Н.Э.</v>
      </c>
      <c r="B70" s="115" t="s">
        <v>311</v>
      </c>
      <c r="C70" s="86" t="s">
        <v>460</v>
      </c>
      <c r="D70" s="142" t="s">
        <v>42</v>
      </c>
      <c r="E70" s="143" t="s">
        <v>121</v>
      </c>
      <c r="F70" s="55" t="s">
        <v>780</v>
      </c>
      <c r="G70" s="38" t="s">
        <v>707</v>
      </c>
      <c r="H70" s="39" t="s">
        <v>38</v>
      </c>
      <c r="I70" s="46" t="s">
        <v>708</v>
      </c>
      <c r="J70" s="81" t="s">
        <v>709</v>
      </c>
      <c r="K70" s="47">
        <v>35600</v>
      </c>
      <c r="L70" s="39">
        <v>1</v>
      </c>
      <c r="M70" s="40">
        <v>40695</v>
      </c>
      <c r="N70" s="40">
        <v>40695</v>
      </c>
      <c r="O70" s="41">
        <f t="shared" si="22"/>
        <v>-0.3</v>
      </c>
      <c r="P70" s="42" t="s">
        <v>35</v>
      </c>
      <c r="Q70" s="42" t="s">
        <v>36</v>
      </c>
      <c r="R70" s="42" t="s">
        <v>37</v>
      </c>
      <c r="S70" s="42" t="s">
        <v>86</v>
      </c>
      <c r="T70" s="47">
        <f t="shared" si="23"/>
        <v>35600</v>
      </c>
      <c r="U70" s="47">
        <f t="shared" si="24"/>
        <v>35600</v>
      </c>
      <c r="V70" s="91"/>
      <c r="W70" s="43">
        <f t="shared" si="25"/>
        <v>1</v>
      </c>
      <c r="X70" s="96">
        <f t="shared" si="26"/>
        <v>1</v>
      </c>
      <c r="Y70" s="44">
        <f t="shared" si="27"/>
        <v>6</v>
      </c>
      <c r="Z70" s="44">
        <f t="shared" si="28"/>
        <v>6</v>
      </c>
      <c r="AA70" s="41">
        <v>0.7</v>
      </c>
      <c r="AB70" s="41">
        <v>0.7</v>
      </c>
      <c r="AC70" s="41">
        <v>-0.3</v>
      </c>
      <c r="AD70" s="57">
        <v>1665</v>
      </c>
    </row>
    <row r="71" spans="1:30" x14ac:dyDescent="0.25">
      <c r="A71" s="77" t="str">
        <f t="shared" si="21"/>
        <v>Дог. 1666/07-11 от 01/06/11-01/06/11; Якушева И.В.</v>
      </c>
      <c r="B71" s="115" t="s">
        <v>311</v>
      </c>
      <c r="C71" s="86" t="s">
        <v>460</v>
      </c>
      <c r="D71" s="142" t="s">
        <v>42</v>
      </c>
      <c r="E71" s="143" t="s">
        <v>121</v>
      </c>
      <c r="F71" s="55" t="s">
        <v>781</v>
      </c>
      <c r="G71" s="38" t="s">
        <v>92</v>
      </c>
      <c r="H71" s="39" t="s">
        <v>38</v>
      </c>
      <c r="I71" s="46" t="s">
        <v>708</v>
      </c>
      <c r="J71" s="81" t="s">
        <v>709</v>
      </c>
      <c r="K71" s="47">
        <v>26700</v>
      </c>
      <c r="L71" s="39">
        <v>1</v>
      </c>
      <c r="M71" s="40">
        <v>40695</v>
      </c>
      <c r="N71" s="40">
        <v>40695</v>
      </c>
      <c r="O71" s="41">
        <f t="shared" si="22"/>
        <v>-0.3</v>
      </c>
      <c r="P71" s="42" t="s">
        <v>35</v>
      </c>
      <c r="Q71" s="42" t="s">
        <v>36</v>
      </c>
      <c r="R71" s="42" t="s">
        <v>37</v>
      </c>
      <c r="S71" s="42" t="s">
        <v>86</v>
      </c>
      <c r="T71" s="47">
        <f t="shared" si="23"/>
        <v>26700</v>
      </c>
      <c r="U71" s="47">
        <f t="shared" si="24"/>
        <v>26700</v>
      </c>
      <c r="V71" s="91"/>
      <c r="W71" s="43">
        <f t="shared" si="25"/>
        <v>1</v>
      </c>
      <c r="X71" s="96">
        <f t="shared" si="26"/>
        <v>1</v>
      </c>
      <c r="Y71" s="44">
        <f t="shared" si="27"/>
        <v>6</v>
      </c>
      <c r="Z71" s="44">
        <f t="shared" si="28"/>
        <v>6</v>
      </c>
      <c r="AA71" s="41">
        <v>0.7</v>
      </c>
      <c r="AB71" s="41">
        <v>0.7</v>
      </c>
      <c r="AC71" s="41">
        <v>-0.3</v>
      </c>
      <c r="AD71" s="57">
        <v>1666</v>
      </c>
    </row>
    <row r="72" spans="1:30" x14ac:dyDescent="0.25">
      <c r="A72" s="77" t="str">
        <f t="shared" si="21"/>
        <v>Дог. 1667/07-11 от 30/06/11-30/07/11; Шевчук А.В.</v>
      </c>
      <c r="B72" s="81" t="s">
        <v>714</v>
      </c>
      <c r="C72" s="86" t="s">
        <v>460</v>
      </c>
      <c r="D72" s="142" t="s">
        <v>42</v>
      </c>
      <c r="E72" s="143" t="s">
        <v>710</v>
      </c>
      <c r="F72" s="55" t="s">
        <v>782</v>
      </c>
      <c r="G72" s="38" t="s">
        <v>711</v>
      </c>
      <c r="H72" s="39" t="s">
        <v>38</v>
      </c>
      <c r="I72" s="46" t="s">
        <v>712</v>
      </c>
      <c r="J72" s="81" t="s">
        <v>713</v>
      </c>
      <c r="K72" s="47">
        <v>60000</v>
      </c>
      <c r="L72" s="39">
        <v>1</v>
      </c>
      <c r="M72" s="40">
        <v>40724</v>
      </c>
      <c r="N72" s="40">
        <v>40754</v>
      </c>
      <c r="O72" s="41">
        <f t="shared" si="22"/>
        <v>0.7</v>
      </c>
      <c r="P72" s="42" t="s">
        <v>35</v>
      </c>
      <c r="Q72" s="42" t="s">
        <v>36</v>
      </c>
      <c r="R72" s="42" t="s">
        <v>37</v>
      </c>
      <c r="S72" s="42" t="s">
        <v>86</v>
      </c>
      <c r="T72" s="47">
        <f t="shared" si="23"/>
        <v>60000</v>
      </c>
      <c r="U72" s="47">
        <f t="shared" si="24"/>
        <v>60000</v>
      </c>
      <c r="V72" s="91"/>
      <c r="W72" s="43">
        <f t="shared" si="25"/>
        <v>30</v>
      </c>
      <c r="X72" s="96">
        <f t="shared" si="26"/>
        <v>30</v>
      </c>
      <c r="Y72" s="44">
        <f t="shared" si="27"/>
        <v>6</v>
      </c>
      <c r="Z72" s="44">
        <f t="shared" si="28"/>
        <v>7</v>
      </c>
      <c r="AA72" s="41">
        <v>0.7</v>
      </c>
      <c r="AB72" s="41">
        <v>0.7</v>
      </c>
      <c r="AC72" s="41">
        <v>-0.3</v>
      </c>
      <c r="AD72" s="57">
        <v>1667</v>
      </c>
    </row>
    <row r="73" spans="1:30" x14ac:dyDescent="0.25">
      <c r="A73" s="77" t="str">
        <f t="shared" si="21"/>
        <v xml:space="preserve">Дог. 1668/07-11 от ; </v>
      </c>
      <c r="B73" s="81"/>
      <c r="C73" s="86" t="s">
        <v>460</v>
      </c>
      <c r="D73" s="142" t="s">
        <v>42</v>
      </c>
      <c r="E73" s="143"/>
      <c r="F73" s="55" t="s">
        <v>783</v>
      </c>
      <c r="G73" s="38"/>
      <c r="H73" s="39" t="s">
        <v>38</v>
      </c>
      <c r="I73" s="46"/>
      <c r="J73" s="81"/>
      <c r="K73" s="47"/>
      <c r="L73" s="39">
        <v>1</v>
      </c>
      <c r="M73" s="40"/>
      <c r="N73" s="40"/>
      <c r="O73" s="41">
        <f t="shared" si="22"/>
        <v>-0.3</v>
      </c>
      <c r="P73" s="42" t="s">
        <v>35</v>
      </c>
      <c r="Q73" s="42" t="s">
        <v>36</v>
      </c>
      <c r="R73" s="42" t="s">
        <v>37</v>
      </c>
      <c r="S73" s="42" t="s">
        <v>86</v>
      </c>
      <c r="T73" s="47">
        <f t="shared" si="23"/>
        <v>0</v>
      </c>
      <c r="U73" s="47">
        <f t="shared" si="24"/>
        <v>0</v>
      </c>
      <c r="V73" s="91"/>
      <c r="W73" s="43">
        <f t="shared" si="25"/>
        <v>0</v>
      </c>
      <c r="X73" s="96">
        <f t="shared" si="26"/>
        <v>0</v>
      </c>
      <c r="Y73" s="44">
        <f t="shared" si="27"/>
        <v>1</v>
      </c>
      <c r="Z73" s="44">
        <f t="shared" si="28"/>
        <v>1</v>
      </c>
      <c r="AA73" s="41">
        <v>0.7</v>
      </c>
      <c r="AB73" s="41">
        <v>0.7</v>
      </c>
      <c r="AC73" s="41">
        <v>-0.3</v>
      </c>
      <c r="AD73" s="57">
        <v>1668</v>
      </c>
    </row>
    <row r="74" spans="1:30" x14ac:dyDescent="0.25">
      <c r="A74" s="77" t="str">
        <f t="shared" si="21"/>
        <v xml:space="preserve">Дог. 1669/07-11 от ; </v>
      </c>
      <c r="B74" s="81"/>
      <c r="C74" s="86" t="s">
        <v>460</v>
      </c>
      <c r="D74" s="142" t="s">
        <v>42</v>
      </c>
      <c r="E74" s="143"/>
      <c r="F74" s="55" t="s">
        <v>784</v>
      </c>
      <c r="G74" s="38"/>
      <c r="H74" s="39" t="s">
        <v>38</v>
      </c>
      <c r="I74" s="46"/>
      <c r="J74" s="81"/>
      <c r="K74" s="47"/>
      <c r="L74" s="39">
        <v>1</v>
      </c>
      <c r="M74" s="40"/>
      <c r="N74" s="40"/>
      <c r="O74" s="41">
        <f t="shared" si="22"/>
        <v>-0.3</v>
      </c>
      <c r="P74" s="42" t="s">
        <v>35</v>
      </c>
      <c r="Q74" s="42" t="s">
        <v>36</v>
      </c>
      <c r="R74" s="42" t="s">
        <v>37</v>
      </c>
      <c r="S74" s="42" t="s">
        <v>86</v>
      </c>
      <c r="T74" s="47">
        <f t="shared" si="23"/>
        <v>0</v>
      </c>
      <c r="U74" s="47">
        <f t="shared" si="24"/>
        <v>0</v>
      </c>
      <c r="V74" s="91"/>
      <c r="W74" s="43">
        <f t="shared" si="25"/>
        <v>0</v>
      </c>
      <c r="X74" s="96">
        <f t="shared" si="26"/>
        <v>0</v>
      </c>
      <c r="Y74" s="44">
        <f t="shared" si="27"/>
        <v>1</v>
      </c>
      <c r="Z74" s="44">
        <f t="shared" si="28"/>
        <v>1</v>
      </c>
      <c r="AA74" s="41">
        <v>0.7</v>
      </c>
      <c r="AB74" s="41">
        <v>0.7</v>
      </c>
      <c r="AC74" s="41">
        <v>-0.3</v>
      </c>
      <c r="AD74" s="57">
        <v>1669</v>
      </c>
    </row>
    <row r="75" spans="1:30" x14ac:dyDescent="0.25">
      <c r="A75" s="77" t="str">
        <f t="shared" si="21"/>
        <v xml:space="preserve">Дог. 1670/07-11 от ; </v>
      </c>
      <c r="B75" s="81"/>
      <c r="C75" s="86" t="s">
        <v>460</v>
      </c>
      <c r="D75" s="142" t="s">
        <v>42</v>
      </c>
      <c r="E75" s="143"/>
      <c r="F75" s="55" t="s">
        <v>785</v>
      </c>
      <c r="G75" s="38"/>
      <c r="H75" s="39" t="s">
        <v>38</v>
      </c>
      <c r="I75" s="46"/>
      <c r="J75" s="81"/>
      <c r="K75" s="47"/>
      <c r="L75" s="39">
        <v>1</v>
      </c>
      <c r="M75" s="40"/>
      <c r="N75" s="40"/>
      <c r="O75" s="41">
        <f t="shared" si="22"/>
        <v>-0.3</v>
      </c>
      <c r="P75" s="42" t="s">
        <v>35</v>
      </c>
      <c r="Q75" s="42" t="s">
        <v>36</v>
      </c>
      <c r="R75" s="42" t="s">
        <v>37</v>
      </c>
      <c r="S75" s="42" t="s">
        <v>86</v>
      </c>
      <c r="T75" s="47">
        <f t="shared" si="23"/>
        <v>0</v>
      </c>
      <c r="U75" s="47">
        <f t="shared" si="24"/>
        <v>0</v>
      </c>
      <c r="V75" s="91"/>
      <c r="W75" s="43">
        <f t="shared" si="25"/>
        <v>0</v>
      </c>
      <c r="X75" s="96">
        <f t="shared" si="26"/>
        <v>0</v>
      </c>
      <c r="Y75" s="44">
        <f t="shared" si="27"/>
        <v>1</v>
      </c>
      <c r="Z75" s="44">
        <f t="shared" si="28"/>
        <v>1</v>
      </c>
      <c r="AA75" s="41">
        <v>0.7</v>
      </c>
      <c r="AB75" s="41">
        <v>0.7</v>
      </c>
      <c r="AC75" s="41">
        <v>-0.3</v>
      </c>
      <c r="AD75" s="57">
        <v>1670</v>
      </c>
    </row>
    <row r="76" spans="1:30" x14ac:dyDescent="0.25">
      <c r="A76" s="77" t="str">
        <f t="shared" si="21"/>
        <v xml:space="preserve">Дог. 1671/07-11 от ; </v>
      </c>
      <c r="B76" s="81"/>
      <c r="C76" s="86" t="s">
        <v>460</v>
      </c>
      <c r="D76" s="142" t="s">
        <v>42</v>
      </c>
      <c r="E76" s="143"/>
      <c r="F76" s="55" t="s">
        <v>786</v>
      </c>
      <c r="G76" s="38"/>
      <c r="H76" s="39" t="s">
        <v>38</v>
      </c>
      <c r="I76" s="46"/>
      <c r="J76" s="81"/>
      <c r="K76" s="47"/>
      <c r="L76" s="39">
        <v>1</v>
      </c>
      <c r="M76" s="40"/>
      <c r="N76" s="40"/>
      <c r="O76" s="41">
        <f t="shared" si="22"/>
        <v>-0.3</v>
      </c>
      <c r="P76" s="42" t="s">
        <v>35</v>
      </c>
      <c r="Q76" s="42" t="s">
        <v>36</v>
      </c>
      <c r="R76" s="42" t="s">
        <v>37</v>
      </c>
      <c r="S76" s="42" t="s">
        <v>86</v>
      </c>
      <c r="T76" s="47">
        <f t="shared" si="23"/>
        <v>0</v>
      </c>
      <c r="U76" s="47">
        <f t="shared" si="24"/>
        <v>0</v>
      </c>
      <c r="V76" s="91"/>
      <c r="W76" s="43">
        <f t="shared" si="25"/>
        <v>0</v>
      </c>
      <c r="X76" s="96">
        <f t="shared" si="26"/>
        <v>0</v>
      </c>
      <c r="Y76" s="44">
        <f t="shared" si="27"/>
        <v>1</v>
      </c>
      <c r="Z76" s="44">
        <f t="shared" si="28"/>
        <v>1</v>
      </c>
      <c r="AA76" s="41">
        <v>0.7</v>
      </c>
      <c r="AB76" s="41">
        <v>0.7</v>
      </c>
      <c r="AC76" s="41">
        <v>-0.3</v>
      </c>
      <c r="AD76" s="57">
        <v>1671</v>
      </c>
    </row>
    <row r="77" spans="1:30" x14ac:dyDescent="0.25">
      <c r="A77" s="77" t="str">
        <f t="shared" si="21"/>
        <v xml:space="preserve">Дог. 1672/07-11 от ; </v>
      </c>
      <c r="B77" s="115"/>
      <c r="C77" s="86" t="s">
        <v>460</v>
      </c>
      <c r="D77" s="142" t="s">
        <v>42</v>
      </c>
      <c r="E77" s="143"/>
      <c r="F77" s="55" t="s">
        <v>787</v>
      </c>
      <c r="G77" s="38"/>
      <c r="H77" s="39" t="s">
        <v>38</v>
      </c>
      <c r="I77" s="46"/>
      <c r="J77" s="81"/>
      <c r="K77" s="47"/>
      <c r="L77" s="39">
        <v>1</v>
      </c>
      <c r="M77" s="40"/>
      <c r="N77" s="40"/>
      <c r="O77" s="41">
        <f t="shared" si="22"/>
        <v>-0.3</v>
      </c>
      <c r="P77" s="42" t="s">
        <v>35</v>
      </c>
      <c r="Q77" s="42" t="s">
        <v>36</v>
      </c>
      <c r="R77" s="42" t="s">
        <v>37</v>
      </c>
      <c r="S77" s="42" t="s">
        <v>86</v>
      </c>
      <c r="T77" s="47">
        <f t="shared" si="23"/>
        <v>0</v>
      </c>
      <c r="U77" s="47">
        <f t="shared" si="24"/>
        <v>0</v>
      </c>
      <c r="V77" s="91"/>
      <c r="W77" s="43">
        <f t="shared" si="25"/>
        <v>0</v>
      </c>
      <c r="X77" s="96">
        <f t="shared" si="26"/>
        <v>0</v>
      </c>
      <c r="Y77" s="44">
        <f t="shared" si="27"/>
        <v>1</v>
      </c>
      <c r="Z77" s="44">
        <f t="shared" si="28"/>
        <v>1</v>
      </c>
      <c r="AA77" s="41">
        <v>0.7</v>
      </c>
      <c r="AB77" s="41">
        <v>0.7</v>
      </c>
      <c r="AC77" s="41">
        <v>-0.3</v>
      </c>
      <c r="AD77" s="57">
        <v>1672</v>
      </c>
    </row>
    <row r="78" spans="1:30" x14ac:dyDescent="0.25">
      <c r="A78" s="77" t="str">
        <f t="shared" si="21"/>
        <v xml:space="preserve">Дог. 1673/07-11 от ; </v>
      </c>
      <c r="B78" s="115"/>
      <c r="C78" s="86" t="s">
        <v>460</v>
      </c>
      <c r="D78" s="142" t="s">
        <v>42</v>
      </c>
      <c r="E78" s="143"/>
      <c r="F78" s="55" t="s">
        <v>788</v>
      </c>
      <c r="G78" s="38"/>
      <c r="H78" s="39" t="s">
        <v>38</v>
      </c>
      <c r="I78" s="46"/>
      <c r="J78" s="81"/>
      <c r="K78" s="47"/>
      <c r="L78" s="39">
        <v>1</v>
      </c>
      <c r="M78" s="40"/>
      <c r="N78" s="40"/>
      <c r="O78" s="41">
        <f t="shared" si="22"/>
        <v>-0.3</v>
      </c>
      <c r="P78" s="42" t="s">
        <v>35</v>
      </c>
      <c r="Q78" s="42" t="s">
        <v>36</v>
      </c>
      <c r="R78" s="42" t="s">
        <v>37</v>
      </c>
      <c r="S78" s="42" t="s">
        <v>86</v>
      </c>
      <c r="T78" s="47">
        <f t="shared" si="23"/>
        <v>0</v>
      </c>
      <c r="U78" s="47">
        <f t="shared" si="24"/>
        <v>0</v>
      </c>
      <c r="V78" s="91"/>
      <c r="W78" s="43">
        <f t="shared" si="25"/>
        <v>0</v>
      </c>
      <c r="X78" s="96">
        <f t="shared" si="26"/>
        <v>0</v>
      </c>
      <c r="Y78" s="44">
        <f t="shared" si="27"/>
        <v>1</v>
      </c>
      <c r="Z78" s="44">
        <f t="shared" si="28"/>
        <v>1</v>
      </c>
      <c r="AA78" s="41">
        <v>0.7</v>
      </c>
      <c r="AB78" s="41">
        <v>0.7</v>
      </c>
      <c r="AC78" s="41">
        <v>-0.3</v>
      </c>
      <c r="AD78" s="57">
        <v>1673</v>
      </c>
    </row>
    <row r="79" spans="1:30" x14ac:dyDescent="0.25">
      <c r="A79" s="77" t="str">
        <f t="shared" si="21"/>
        <v xml:space="preserve">Дог. 1674/07-11 от ; </v>
      </c>
      <c r="B79" s="115"/>
      <c r="C79" s="86" t="s">
        <v>460</v>
      </c>
      <c r="D79" s="142" t="s">
        <v>42</v>
      </c>
      <c r="E79" s="143"/>
      <c r="F79" s="55" t="s">
        <v>789</v>
      </c>
      <c r="G79" s="38"/>
      <c r="H79" s="39" t="s">
        <v>38</v>
      </c>
      <c r="I79" s="46"/>
      <c r="J79" s="81"/>
      <c r="K79" s="47"/>
      <c r="L79" s="39">
        <v>1</v>
      </c>
      <c r="M79" s="40"/>
      <c r="N79" s="40"/>
      <c r="O79" s="41">
        <f t="shared" si="22"/>
        <v>-0.3</v>
      </c>
      <c r="P79" s="42" t="s">
        <v>35</v>
      </c>
      <c r="Q79" s="42" t="s">
        <v>36</v>
      </c>
      <c r="R79" s="42" t="s">
        <v>37</v>
      </c>
      <c r="S79" s="42" t="s">
        <v>86</v>
      </c>
      <c r="T79" s="47">
        <f t="shared" si="23"/>
        <v>0</v>
      </c>
      <c r="U79" s="47">
        <f t="shared" si="24"/>
        <v>0</v>
      </c>
      <c r="V79" s="91"/>
      <c r="W79" s="43">
        <f t="shared" si="25"/>
        <v>0</v>
      </c>
      <c r="X79" s="96">
        <f t="shared" si="26"/>
        <v>0</v>
      </c>
      <c r="Y79" s="44">
        <f t="shared" si="27"/>
        <v>1</v>
      </c>
      <c r="Z79" s="44">
        <f t="shared" si="28"/>
        <v>1</v>
      </c>
      <c r="AA79" s="41">
        <v>0.7</v>
      </c>
      <c r="AB79" s="41">
        <v>0.7</v>
      </c>
      <c r="AC79" s="41">
        <v>-0.3</v>
      </c>
      <c r="AD79" s="57">
        <v>1674</v>
      </c>
    </row>
    <row r="80" spans="1:30" x14ac:dyDescent="0.25">
      <c r="A80" s="77" t="str">
        <f t="shared" si="21"/>
        <v xml:space="preserve">Дог. 1675/07-11 от ; </v>
      </c>
      <c r="B80" s="115"/>
      <c r="C80" s="86" t="s">
        <v>460</v>
      </c>
      <c r="D80" s="142" t="s">
        <v>42</v>
      </c>
      <c r="E80" s="143"/>
      <c r="F80" s="55" t="s">
        <v>790</v>
      </c>
      <c r="G80" s="38"/>
      <c r="H80" s="39" t="s">
        <v>38</v>
      </c>
      <c r="I80" s="46"/>
      <c r="J80" s="81"/>
      <c r="K80" s="47"/>
      <c r="L80" s="39">
        <v>1</v>
      </c>
      <c r="M80" s="40"/>
      <c r="N80" s="40"/>
      <c r="O80" s="41">
        <f t="shared" si="22"/>
        <v>-0.3</v>
      </c>
      <c r="P80" s="42" t="s">
        <v>35</v>
      </c>
      <c r="Q80" s="42" t="s">
        <v>36</v>
      </c>
      <c r="R80" s="42" t="s">
        <v>37</v>
      </c>
      <c r="S80" s="42" t="s">
        <v>86</v>
      </c>
      <c r="T80" s="47">
        <f t="shared" si="23"/>
        <v>0</v>
      </c>
      <c r="U80" s="47">
        <f t="shared" si="24"/>
        <v>0</v>
      </c>
      <c r="V80" s="91"/>
      <c r="W80" s="43">
        <f t="shared" si="25"/>
        <v>0</v>
      </c>
      <c r="X80" s="96">
        <f t="shared" si="26"/>
        <v>0</v>
      </c>
      <c r="Y80" s="44">
        <f t="shared" si="27"/>
        <v>1</v>
      </c>
      <c r="Z80" s="44">
        <f t="shared" si="28"/>
        <v>1</v>
      </c>
      <c r="AA80" s="41">
        <v>0.7</v>
      </c>
      <c r="AB80" s="41">
        <v>0.7</v>
      </c>
      <c r="AC80" s="41">
        <v>-0.3</v>
      </c>
      <c r="AD80" s="57">
        <v>1675</v>
      </c>
    </row>
    <row r="81" spans="1:30" x14ac:dyDescent="0.25">
      <c r="A81" s="77" t="str">
        <f t="shared" si="21"/>
        <v xml:space="preserve">Дог. 1676/07-11 от ; </v>
      </c>
      <c r="B81" s="115"/>
      <c r="C81" s="86" t="s">
        <v>460</v>
      </c>
      <c r="D81" s="142" t="s">
        <v>42</v>
      </c>
      <c r="E81" s="143"/>
      <c r="F81" s="55" t="s">
        <v>791</v>
      </c>
      <c r="G81" s="38"/>
      <c r="H81" s="39" t="s">
        <v>38</v>
      </c>
      <c r="I81" s="46"/>
      <c r="J81" s="81"/>
      <c r="K81" s="47"/>
      <c r="L81" s="39">
        <v>1</v>
      </c>
      <c r="M81" s="40"/>
      <c r="N81" s="40"/>
      <c r="O81" s="41">
        <f t="shared" si="22"/>
        <v>-0.3</v>
      </c>
      <c r="P81" s="42" t="s">
        <v>35</v>
      </c>
      <c r="Q81" s="42" t="s">
        <v>36</v>
      </c>
      <c r="R81" s="42" t="s">
        <v>37</v>
      </c>
      <c r="S81" s="42" t="s">
        <v>86</v>
      </c>
      <c r="T81" s="47">
        <f t="shared" si="23"/>
        <v>0</v>
      </c>
      <c r="U81" s="47">
        <f t="shared" si="24"/>
        <v>0</v>
      </c>
      <c r="V81" s="91"/>
      <c r="W81" s="43">
        <f t="shared" si="25"/>
        <v>0</v>
      </c>
      <c r="X81" s="96">
        <f t="shared" si="26"/>
        <v>0</v>
      </c>
      <c r="Y81" s="44">
        <f t="shared" si="27"/>
        <v>1</v>
      </c>
      <c r="Z81" s="44">
        <f t="shared" si="28"/>
        <v>1</v>
      </c>
      <c r="AA81" s="41">
        <v>0.7</v>
      </c>
      <c r="AB81" s="41">
        <v>0.7</v>
      </c>
      <c r="AC81" s="41">
        <v>-0.3</v>
      </c>
      <c r="AD81" s="57">
        <v>1676</v>
      </c>
    </row>
    <row r="82" spans="1:30" x14ac:dyDescent="0.25">
      <c r="A82" s="77" t="str">
        <f t="shared" si="21"/>
        <v xml:space="preserve">Дог. 1677/07-11 от ; </v>
      </c>
      <c r="B82" s="115"/>
      <c r="C82" s="86" t="s">
        <v>460</v>
      </c>
      <c r="D82" s="142" t="s">
        <v>42</v>
      </c>
      <c r="E82" s="143"/>
      <c r="F82" s="55" t="s">
        <v>792</v>
      </c>
      <c r="G82" s="38"/>
      <c r="H82" s="39" t="s">
        <v>38</v>
      </c>
      <c r="I82" s="46"/>
      <c r="J82" s="81"/>
      <c r="K82" s="47"/>
      <c r="L82" s="39">
        <v>1</v>
      </c>
      <c r="M82" s="40"/>
      <c r="N82" s="40"/>
      <c r="O82" s="41">
        <f t="shared" si="22"/>
        <v>-0.3</v>
      </c>
      <c r="P82" s="42" t="s">
        <v>35</v>
      </c>
      <c r="Q82" s="42" t="s">
        <v>36</v>
      </c>
      <c r="R82" s="42" t="s">
        <v>37</v>
      </c>
      <c r="S82" s="42" t="s">
        <v>86</v>
      </c>
      <c r="T82" s="47">
        <f t="shared" si="23"/>
        <v>0</v>
      </c>
      <c r="U82" s="47">
        <f t="shared" si="24"/>
        <v>0</v>
      </c>
      <c r="V82" s="91"/>
      <c r="W82" s="43">
        <f t="shared" si="25"/>
        <v>0</v>
      </c>
      <c r="X82" s="96">
        <f t="shared" si="26"/>
        <v>0</v>
      </c>
      <c r="Y82" s="44">
        <f t="shared" si="27"/>
        <v>1</v>
      </c>
      <c r="Z82" s="44">
        <f t="shared" si="28"/>
        <v>1</v>
      </c>
      <c r="AA82" s="41">
        <v>0.7</v>
      </c>
      <c r="AB82" s="41">
        <v>0.7</v>
      </c>
      <c r="AC82" s="41">
        <v>-0.3</v>
      </c>
      <c r="AD82" s="57">
        <v>1677</v>
      </c>
    </row>
    <row r="83" spans="1:30" x14ac:dyDescent="0.25">
      <c r="A83" s="77" t="str">
        <f t="shared" si="21"/>
        <v xml:space="preserve">Дог. 1678/07-11 от ; </v>
      </c>
      <c r="B83" s="115"/>
      <c r="C83" s="86" t="s">
        <v>460</v>
      </c>
      <c r="D83" s="142" t="s">
        <v>42</v>
      </c>
      <c r="E83" s="143"/>
      <c r="F83" s="55" t="s">
        <v>793</v>
      </c>
      <c r="G83" s="38"/>
      <c r="H83" s="39" t="s">
        <v>38</v>
      </c>
      <c r="I83" s="46"/>
      <c r="J83" s="81"/>
      <c r="K83" s="47"/>
      <c r="L83" s="39">
        <v>1</v>
      </c>
      <c r="M83" s="40"/>
      <c r="N83" s="40"/>
      <c r="O83" s="41">
        <f t="shared" si="22"/>
        <v>-0.3</v>
      </c>
      <c r="P83" s="42" t="s">
        <v>35</v>
      </c>
      <c r="Q83" s="42" t="s">
        <v>36</v>
      </c>
      <c r="R83" s="42" t="s">
        <v>37</v>
      </c>
      <c r="S83" s="42" t="s">
        <v>86</v>
      </c>
      <c r="T83" s="47">
        <f t="shared" si="23"/>
        <v>0</v>
      </c>
      <c r="U83" s="47">
        <f t="shared" si="24"/>
        <v>0</v>
      </c>
      <c r="V83" s="91"/>
      <c r="W83" s="43">
        <f t="shared" si="25"/>
        <v>0</v>
      </c>
      <c r="X83" s="96">
        <f t="shared" si="26"/>
        <v>0</v>
      </c>
      <c r="Y83" s="44">
        <f t="shared" si="27"/>
        <v>1</v>
      </c>
      <c r="Z83" s="44">
        <f t="shared" si="28"/>
        <v>1</v>
      </c>
      <c r="AA83" s="41">
        <v>0.7</v>
      </c>
      <c r="AB83" s="41">
        <v>0.7</v>
      </c>
      <c r="AC83" s="41">
        <v>-0.3</v>
      </c>
      <c r="AD83" s="57">
        <v>1678</v>
      </c>
    </row>
    <row r="84" spans="1:30" x14ac:dyDescent="0.25">
      <c r="A84" s="77" t="str">
        <f t="shared" si="21"/>
        <v xml:space="preserve">Дог. 1679/07-11 от ; </v>
      </c>
      <c r="B84" s="115"/>
      <c r="C84" s="86" t="s">
        <v>460</v>
      </c>
      <c r="D84" s="142" t="s">
        <v>42</v>
      </c>
      <c r="E84" s="143"/>
      <c r="F84" s="55" t="s">
        <v>794</v>
      </c>
      <c r="G84" s="38"/>
      <c r="H84" s="39" t="s">
        <v>38</v>
      </c>
      <c r="I84" s="46"/>
      <c r="J84" s="81"/>
      <c r="K84" s="47"/>
      <c r="L84" s="39">
        <v>1</v>
      </c>
      <c r="M84" s="40"/>
      <c r="N84" s="40"/>
      <c r="O84" s="41">
        <f t="shared" si="22"/>
        <v>-0.3</v>
      </c>
      <c r="P84" s="42" t="s">
        <v>35</v>
      </c>
      <c r="Q84" s="42" t="s">
        <v>36</v>
      </c>
      <c r="R84" s="42" t="s">
        <v>37</v>
      </c>
      <c r="S84" s="42" t="s">
        <v>86</v>
      </c>
      <c r="T84" s="47">
        <f t="shared" si="23"/>
        <v>0</v>
      </c>
      <c r="U84" s="47">
        <f t="shared" si="24"/>
        <v>0</v>
      </c>
      <c r="V84" s="91"/>
      <c r="W84" s="43">
        <f t="shared" si="25"/>
        <v>0</v>
      </c>
      <c r="X84" s="96">
        <f t="shared" si="26"/>
        <v>0</v>
      </c>
      <c r="Y84" s="44">
        <f t="shared" si="27"/>
        <v>1</v>
      </c>
      <c r="Z84" s="44">
        <f t="shared" si="28"/>
        <v>1</v>
      </c>
      <c r="AA84" s="41">
        <v>0.7</v>
      </c>
      <c r="AB84" s="41">
        <v>0.7</v>
      </c>
      <c r="AC84" s="41">
        <v>-0.3</v>
      </c>
      <c r="AD84" s="57">
        <v>1679</v>
      </c>
    </row>
    <row r="85" spans="1:30" x14ac:dyDescent="0.25">
      <c r="A85" s="77" t="str">
        <f t="shared" si="21"/>
        <v xml:space="preserve">Дог. 1680/07-11 от ; </v>
      </c>
      <c r="B85" s="115"/>
      <c r="C85" s="86" t="s">
        <v>460</v>
      </c>
      <c r="D85" s="142" t="s">
        <v>42</v>
      </c>
      <c r="E85" s="143"/>
      <c r="F85" s="55" t="s">
        <v>795</v>
      </c>
      <c r="G85" s="38"/>
      <c r="H85" s="39" t="s">
        <v>38</v>
      </c>
      <c r="I85" s="46"/>
      <c r="J85" s="81"/>
      <c r="K85" s="47"/>
      <c r="L85" s="39">
        <v>1</v>
      </c>
      <c r="M85" s="40"/>
      <c r="N85" s="40"/>
      <c r="O85" s="41">
        <f t="shared" si="22"/>
        <v>-0.3</v>
      </c>
      <c r="P85" s="42" t="s">
        <v>35</v>
      </c>
      <c r="Q85" s="42" t="s">
        <v>36</v>
      </c>
      <c r="R85" s="42" t="s">
        <v>37</v>
      </c>
      <c r="S85" s="42" t="s">
        <v>86</v>
      </c>
      <c r="T85" s="47">
        <f t="shared" si="23"/>
        <v>0</v>
      </c>
      <c r="U85" s="47">
        <f t="shared" si="24"/>
        <v>0</v>
      </c>
      <c r="V85" s="91"/>
      <c r="W85" s="43">
        <f t="shared" si="25"/>
        <v>0</v>
      </c>
      <c r="X85" s="96">
        <f t="shared" si="26"/>
        <v>0</v>
      </c>
      <c r="Y85" s="44">
        <f t="shared" si="27"/>
        <v>1</v>
      </c>
      <c r="Z85" s="44">
        <f t="shared" si="28"/>
        <v>1</v>
      </c>
      <c r="AA85" s="41">
        <v>0.7</v>
      </c>
      <c r="AB85" s="41">
        <v>0.7</v>
      </c>
      <c r="AC85" s="41">
        <v>-0.3</v>
      </c>
      <c r="AD85" s="57">
        <v>1680</v>
      </c>
    </row>
    <row r="86" spans="1:30" x14ac:dyDescent="0.25">
      <c r="A86" s="77" t="str">
        <f t="shared" si="21"/>
        <v xml:space="preserve">Дог. 1681/07-11 от ; </v>
      </c>
      <c r="B86" s="115"/>
      <c r="C86" s="86" t="s">
        <v>460</v>
      </c>
      <c r="D86" s="142" t="s">
        <v>42</v>
      </c>
      <c r="E86" s="143"/>
      <c r="F86" s="55" t="s">
        <v>796</v>
      </c>
      <c r="G86" s="38"/>
      <c r="H86" s="39" t="s">
        <v>38</v>
      </c>
      <c r="I86" s="46"/>
      <c r="J86" s="81"/>
      <c r="K86" s="47"/>
      <c r="L86" s="39">
        <v>1</v>
      </c>
      <c r="M86" s="40"/>
      <c r="N86" s="40"/>
      <c r="O86" s="41">
        <f t="shared" si="22"/>
        <v>-0.3</v>
      </c>
      <c r="P86" s="42" t="s">
        <v>35</v>
      </c>
      <c r="Q86" s="42" t="s">
        <v>36</v>
      </c>
      <c r="R86" s="42" t="s">
        <v>37</v>
      </c>
      <c r="S86" s="42" t="s">
        <v>86</v>
      </c>
      <c r="T86" s="47">
        <f t="shared" si="23"/>
        <v>0</v>
      </c>
      <c r="U86" s="47">
        <f t="shared" si="24"/>
        <v>0</v>
      </c>
      <c r="V86" s="91"/>
      <c r="W86" s="43">
        <f t="shared" si="25"/>
        <v>0</v>
      </c>
      <c r="X86" s="96">
        <f t="shared" si="26"/>
        <v>0</v>
      </c>
      <c r="Y86" s="44">
        <f t="shared" si="27"/>
        <v>1</v>
      </c>
      <c r="Z86" s="44">
        <f t="shared" si="28"/>
        <v>1</v>
      </c>
      <c r="AA86" s="41">
        <v>0.7</v>
      </c>
      <c r="AB86" s="41">
        <v>0.7</v>
      </c>
      <c r="AC86" s="41">
        <v>-0.3</v>
      </c>
      <c r="AD86" s="57">
        <v>1681</v>
      </c>
    </row>
    <row r="87" spans="1:30" x14ac:dyDescent="0.25">
      <c r="A87" s="77" t="str">
        <f t="shared" si="21"/>
        <v xml:space="preserve">Дог. 1682/07-11 от ; </v>
      </c>
      <c r="B87" s="115"/>
      <c r="C87" s="86" t="s">
        <v>460</v>
      </c>
      <c r="D87" s="142" t="s">
        <v>42</v>
      </c>
      <c r="E87" s="143"/>
      <c r="F87" s="55" t="s">
        <v>797</v>
      </c>
      <c r="G87" s="38"/>
      <c r="H87" s="39" t="s">
        <v>38</v>
      </c>
      <c r="I87" s="46"/>
      <c r="J87" s="81"/>
      <c r="K87" s="47"/>
      <c r="L87" s="39">
        <v>1</v>
      </c>
      <c r="M87" s="40"/>
      <c r="N87" s="40"/>
      <c r="O87" s="41">
        <f t="shared" si="22"/>
        <v>-0.3</v>
      </c>
      <c r="P87" s="42" t="s">
        <v>35</v>
      </c>
      <c r="Q87" s="42" t="s">
        <v>36</v>
      </c>
      <c r="R87" s="42" t="s">
        <v>37</v>
      </c>
      <c r="S87" s="42" t="s">
        <v>86</v>
      </c>
      <c r="T87" s="47">
        <f t="shared" si="23"/>
        <v>0</v>
      </c>
      <c r="U87" s="47">
        <f t="shared" si="24"/>
        <v>0</v>
      </c>
      <c r="V87" s="91"/>
      <c r="W87" s="43">
        <f t="shared" si="25"/>
        <v>0</v>
      </c>
      <c r="X87" s="96">
        <f t="shared" si="26"/>
        <v>0</v>
      </c>
      <c r="Y87" s="44">
        <f t="shared" si="27"/>
        <v>1</v>
      </c>
      <c r="Z87" s="44">
        <f t="shared" si="28"/>
        <v>1</v>
      </c>
      <c r="AA87" s="41">
        <v>0.7</v>
      </c>
      <c r="AB87" s="41">
        <v>0.7</v>
      </c>
      <c r="AC87" s="41">
        <v>-0.3</v>
      </c>
      <c r="AD87" s="57">
        <v>1682</v>
      </c>
    </row>
    <row r="88" spans="1:30" x14ac:dyDescent="0.25">
      <c r="A88" s="77" t="str">
        <f t="shared" si="21"/>
        <v xml:space="preserve">Дог. 1683/07-11 от ; </v>
      </c>
      <c r="B88" s="115"/>
      <c r="C88" s="86" t="s">
        <v>460</v>
      </c>
      <c r="D88" s="142" t="s">
        <v>42</v>
      </c>
      <c r="E88" s="143"/>
      <c r="F88" s="55" t="s">
        <v>798</v>
      </c>
      <c r="G88" s="38"/>
      <c r="H88" s="39" t="s">
        <v>38</v>
      </c>
      <c r="I88" s="46"/>
      <c r="J88" s="81"/>
      <c r="K88" s="47"/>
      <c r="L88" s="39">
        <v>1</v>
      </c>
      <c r="M88" s="40"/>
      <c r="N88" s="40"/>
      <c r="O88" s="41">
        <f t="shared" si="22"/>
        <v>-0.3</v>
      </c>
      <c r="P88" s="42" t="s">
        <v>35</v>
      </c>
      <c r="Q88" s="42" t="s">
        <v>36</v>
      </c>
      <c r="R88" s="42" t="s">
        <v>37</v>
      </c>
      <c r="S88" s="42" t="s">
        <v>86</v>
      </c>
      <c r="T88" s="47">
        <f t="shared" si="23"/>
        <v>0</v>
      </c>
      <c r="U88" s="47">
        <f t="shared" si="24"/>
        <v>0</v>
      </c>
      <c r="V88" s="91"/>
      <c r="W88" s="43">
        <f t="shared" si="25"/>
        <v>0</v>
      </c>
      <c r="X88" s="96">
        <f t="shared" si="26"/>
        <v>0</v>
      </c>
      <c r="Y88" s="44">
        <f t="shared" si="27"/>
        <v>1</v>
      </c>
      <c r="Z88" s="44">
        <f t="shared" si="28"/>
        <v>1</v>
      </c>
      <c r="AA88" s="41">
        <v>0.7</v>
      </c>
      <c r="AB88" s="41">
        <v>0.7</v>
      </c>
      <c r="AC88" s="41">
        <v>-0.3</v>
      </c>
      <c r="AD88" s="57">
        <v>1683</v>
      </c>
    </row>
    <row r="89" spans="1:30" x14ac:dyDescent="0.25">
      <c r="A89" s="77" t="str">
        <f t="shared" si="21"/>
        <v xml:space="preserve">Дог. 1684/07-11 от ; </v>
      </c>
      <c r="B89" s="115"/>
      <c r="C89" s="86" t="s">
        <v>460</v>
      </c>
      <c r="D89" s="142" t="s">
        <v>42</v>
      </c>
      <c r="E89" s="143"/>
      <c r="F89" s="55" t="s">
        <v>799</v>
      </c>
      <c r="G89" s="38"/>
      <c r="H89" s="39" t="s">
        <v>38</v>
      </c>
      <c r="I89" s="46"/>
      <c r="J89" s="81"/>
      <c r="K89" s="47"/>
      <c r="L89" s="39">
        <v>1</v>
      </c>
      <c r="M89" s="40"/>
      <c r="N89" s="40"/>
      <c r="O89" s="41">
        <f t="shared" si="22"/>
        <v>-0.3</v>
      </c>
      <c r="P89" s="42" t="s">
        <v>35</v>
      </c>
      <c r="Q89" s="42" t="s">
        <v>36</v>
      </c>
      <c r="R89" s="42" t="s">
        <v>37</v>
      </c>
      <c r="S89" s="42" t="s">
        <v>86</v>
      </c>
      <c r="T89" s="47">
        <f t="shared" si="23"/>
        <v>0</v>
      </c>
      <c r="U89" s="47">
        <f t="shared" si="24"/>
        <v>0</v>
      </c>
      <c r="V89" s="91"/>
      <c r="W89" s="43">
        <f t="shared" si="25"/>
        <v>0</v>
      </c>
      <c r="X89" s="96">
        <f t="shared" si="26"/>
        <v>0</v>
      </c>
      <c r="Y89" s="44">
        <f t="shared" si="27"/>
        <v>1</v>
      </c>
      <c r="Z89" s="44">
        <f t="shared" si="28"/>
        <v>1</v>
      </c>
      <c r="AA89" s="41">
        <v>0.7</v>
      </c>
      <c r="AB89" s="41">
        <v>0.7</v>
      </c>
      <c r="AC89" s="41">
        <v>-0.3</v>
      </c>
      <c r="AD89" s="57">
        <v>1684</v>
      </c>
    </row>
    <row r="90" spans="1:30" x14ac:dyDescent="0.25">
      <c r="A90" s="77" t="str">
        <f t="shared" si="21"/>
        <v xml:space="preserve">Дог. 1685/07-11 от ; </v>
      </c>
      <c r="B90" s="115"/>
      <c r="C90" s="86" t="s">
        <v>460</v>
      </c>
      <c r="D90" s="142" t="s">
        <v>42</v>
      </c>
      <c r="E90" s="143"/>
      <c r="F90" s="55" t="s">
        <v>800</v>
      </c>
      <c r="G90" s="38"/>
      <c r="H90" s="39" t="s">
        <v>38</v>
      </c>
      <c r="I90" s="46"/>
      <c r="J90" s="81"/>
      <c r="K90" s="47"/>
      <c r="L90" s="39">
        <v>1</v>
      </c>
      <c r="M90" s="40"/>
      <c r="N90" s="40"/>
      <c r="O90" s="41">
        <f t="shared" si="22"/>
        <v>-0.3</v>
      </c>
      <c r="P90" s="42" t="s">
        <v>35</v>
      </c>
      <c r="Q90" s="42" t="s">
        <v>36</v>
      </c>
      <c r="R90" s="42" t="s">
        <v>37</v>
      </c>
      <c r="S90" s="42" t="s">
        <v>86</v>
      </c>
      <c r="T90" s="47">
        <f t="shared" si="23"/>
        <v>0</v>
      </c>
      <c r="U90" s="47">
        <f t="shared" si="24"/>
        <v>0</v>
      </c>
      <c r="V90" s="91"/>
      <c r="W90" s="43">
        <f t="shared" si="25"/>
        <v>0</v>
      </c>
      <c r="X90" s="96">
        <f t="shared" si="26"/>
        <v>0</v>
      </c>
      <c r="Y90" s="44">
        <f t="shared" si="27"/>
        <v>1</v>
      </c>
      <c r="Z90" s="44">
        <f t="shared" si="28"/>
        <v>1</v>
      </c>
      <c r="AA90" s="41">
        <v>0.7</v>
      </c>
      <c r="AB90" s="41">
        <v>0.7</v>
      </c>
      <c r="AC90" s="41">
        <v>-0.3</v>
      </c>
      <c r="AD90" s="57">
        <v>1685</v>
      </c>
    </row>
    <row r="91" spans="1:30" x14ac:dyDescent="0.25">
      <c r="A91" s="77" t="str">
        <f t="shared" si="21"/>
        <v xml:space="preserve">Дог. 1686/07-11 от ; </v>
      </c>
      <c r="B91" s="115"/>
      <c r="C91" s="86" t="s">
        <v>460</v>
      </c>
      <c r="D91" s="142" t="s">
        <v>42</v>
      </c>
      <c r="E91" s="143"/>
      <c r="F91" s="55" t="s">
        <v>801</v>
      </c>
      <c r="G91" s="38"/>
      <c r="H91" s="39" t="s">
        <v>38</v>
      </c>
      <c r="I91" s="46"/>
      <c r="J91" s="81"/>
      <c r="K91" s="47"/>
      <c r="L91" s="39">
        <v>1</v>
      </c>
      <c r="M91" s="40"/>
      <c r="N91" s="40"/>
      <c r="O91" s="41">
        <f t="shared" si="22"/>
        <v>-0.3</v>
      </c>
      <c r="P91" s="42" t="s">
        <v>35</v>
      </c>
      <c r="Q91" s="42" t="s">
        <v>36</v>
      </c>
      <c r="R91" s="42" t="s">
        <v>37</v>
      </c>
      <c r="S91" s="42" t="s">
        <v>86</v>
      </c>
      <c r="T91" s="47">
        <f t="shared" si="23"/>
        <v>0</v>
      </c>
      <c r="U91" s="47">
        <f t="shared" si="24"/>
        <v>0</v>
      </c>
      <c r="V91" s="91"/>
      <c r="W91" s="43">
        <f t="shared" si="25"/>
        <v>0</v>
      </c>
      <c r="X91" s="96">
        <f t="shared" si="26"/>
        <v>0</v>
      </c>
      <c r="Y91" s="44">
        <f t="shared" si="27"/>
        <v>1</v>
      </c>
      <c r="Z91" s="44">
        <f t="shared" si="28"/>
        <v>1</v>
      </c>
      <c r="AA91" s="41">
        <v>0.7</v>
      </c>
      <c r="AB91" s="41">
        <v>0.7</v>
      </c>
      <c r="AC91" s="41">
        <v>-0.3</v>
      </c>
      <c r="AD91" s="57">
        <v>1686</v>
      </c>
    </row>
    <row r="92" spans="1:30" x14ac:dyDescent="0.25">
      <c r="A92" s="77" t="str">
        <f t="shared" si="21"/>
        <v xml:space="preserve">Дог. 1687/07-11 от ; </v>
      </c>
      <c r="B92" s="115"/>
      <c r="C92" s="86" t="s">
        <v>460</v>
      </c>
      <c r="D92" s="142" t="s">
        <v>42</v>
      </c>
      <c r="E92" s="143"/>
      <c r="F92" s="55" t="s">
        <v>802</v>
      </c>
      <c r="G92" s="38"/>
      <c r="H92" s="39" t="s">
        <v>38</v>
      </c>
      <c r="I92" s="46"/>
      <c r="J92" s="81"/>
      <c r="K92" s="47"/>
      <c r="L92" s="39">
        <v>1</v>
      </c>
      <c r="M92" s="40"/>
      <c r="N92" s="40"/>
      <c r="O92" s="41">
        <f t="shared" si="22"/>
        <v>-0.3</v>
      </c>
      <c r="P92" s="42" t="s">
        <v>35</v>
      </c>
      <c r="Q92" s="42" t="s">
        <v>36</v>
      </c>
      <c r="R92" s="42" t="s">
        <v>37</v>
      </c>
      <c r="S92" s="42" t="s">
        <v>86</v>
      </c>
      <c r="T92" s="47">
        <f t="shared" si="23"/>
        <v>0</v>
      </c>
      <c r="U92" s="47">
        <f t="shared" si="24"/>
        <v>0</v>
      </c>
      <c r="V92" s="91"/>
      <c r="W92" s="43">
        <f t="shared" si="25"/>
        <v>0</v>
      </c>
      <c r="X92" s="96">
        <f t="shared" si="26"/>
        <v>0</v>
      </c>
      <c r="Y92" s="44">
        <f t="shared" si="27"/>
        <v>1</v>
      </c>
      <c r="Z92" s="44">
        <f t="shared" si="28"/>
        <v>1</v>
      </c>
      <c r="AA92" s="41">
        <v>0.7</v>
      </c>
      <c r="AB92" s="41">
        <v>0.7</v>
      </c>
      <c r="AC92" s="41">
        <v>-0.3</v>
      </c>
      <c r="AD92" s="57">
        <v>1687</v>
      </c>
    </row>
    <row r="93" spans="1:30" x14ac:dyDescent="0.25">
      <c r="A93" s="77" t="str">
        <f t="shared" si="21"/>
        <v xml:space="preserve">Дог. 1688/07-11 от ; </v>
      </c>
      <c r="B93" s="115"/>
      <c r="C93" s="86" t="s">
        <v>460</v>
      </c>
      <c r="D93" s="142" t="s">
        <v>42</v>
      </c>
      <c r="E93" s="143"/>
      <c r="F93" s="55" t="s">
        <v>803</v>
      </c>
      <c r="G93" s="38"/>
      <c r="H93" s="39" t="s">
        <v>38</v>
      </c>
      <c r="I93" s="46"/>
      <c r="J93" s="81"/>
      <c r="K93" s="47"/>
      <c r="L93" s="39">
        <v>1</v>
      </c>
      <c r="M93" s="40"/>
      <c r="N93" s="40"/>
      <c r="O93" s="41">
        <f t="shared" si="22"/>
        <v>-0.3</v>
      </c>
      <c r="P93" s="42" t="s">
        <v>35</v>
      </c>
      <c r="Q93" s="42" t="s">
        <v>36</v>
      </c>
      <c r="R93" s="42" t="s">
        <v>37</v>
      </c>
      <c r="S93" s="42" t="s">
        <v>86</v>
      </c>
      <c r="T93" s="47">
        <f t="shared" si="23"/>
        <v>0</v>
      </c>
      <c r="U93" s="47">
        <f t="shared" si="24"/>
        <v>0</v>
      </c>
      <c r="V93" s="91"/>
      <c r="W93" s="43">
        <f t="shared" si="25"/>
        <v>0</v>
      </c>
      <c r="X93" s="96">
        <f t="shared" si="26"/>
        <v>0</v>
      </c>
      <c r="Y93" s="44">
        <f t="shared" si="27"/>
        <v>1</v>
      </c>
      <c r="Z93" s="44">
        <f t="shared" si="28"/>
        <v>1</v>
      </c>
      <c r="AA93" s="41">
        <v>0.7</v>
      </c>
      <c r="AB93" s="41">
        <v>0.7</v>
      </c>
      <c r="AC93" s="41">
        <v>-0.3</v>
      </c>
      <c r="AD93" s="57">
        <v>1688</v>
      </c>
    </row>
    <row r="94" spans="1:30" x14ac:dyDescent="0.25">
      <c r="A94" s="77" t="str">
        <f t="shared" si="21"/>
        <v xml:space="preserve">Дог. 1689/07-11 от ; </v>
      </c>
      <c r="B94" s="115"/>
      <c r="C94" s="86" t="s">
        <v>460</v>
      </c>
      <c r="D94" s="142" t="s">
        <v>42</v>
      </c>
      <c r="E94" s="143"/>
      <c r="F94" s="55" t="s">
        <v>804</v>
      </c>
      <c r="G94" s="38"/>
      <c r="H94" s="39" t="s">
        <v>38</v>
      </c>
      <c r="I94" s="46"/>
      <c r="J94" s="81"/>
      <c r="K94" s="47"/>
      <c r="L94" s="39">
        <v>1</v>
      </c>
      <c r="M94" s="40"/>
      <c r="N94" s="40"/>
      <c r="O94" s="41">
        <f t="shared" si="22"/>
        <v>-0.3</v>
      </c>
      <c r="P94" s="42" t="s">
        <v>35</v>
      </c>
      <c r="Q94" s="42" t="s">
        <v>36</v>
      </c>
      <c r="R94" s="42" t="s">
        <v>37</v>
      </c>
      <c r="S94" s="42" t="s">
        <v>86</v>
      </c>
      <c r="T94" s="47">
        <f t="shared" si="23"/>
        <v>0</v>
      </c>
      <c r="U94" s="47">
        <f t="shared" si="24"/>
        <v>0</v>
      </c>
      <c r="V94" s="91"/>
      <c r="W94" s="43">
        <f t="shared" si="25"/>
        <v>0</v>
      </c>
      <c r="X94" s="96">
        <f t="shared" si="26"/>
        <v>0</v>
      </c>
      <c r="Y94" s="44">
        <f t="shared" si="27"/>
        <v>1</v>
      </c>
      <c r="Z94" s="44">
        <f t="shared" si="28"/>
        <v>1</v>
      </c>
      <c r="AA94" s="41">
        <v>0.7</v>
      </c>
      <c r="AB94" s="41">
        <v>0.7</v>
      </c>
      <c r="AC94" s="41">
        <v>-0.3</v>
      </c>
      <c r="AD94" s="57">
        <v>1689</v>
      </c>
    </row>
    <row r="95" spans="1:30" x14ac:dyDescent="0.25">
      <c r="A95" s="77" t="str">
        <f t="shared" si="21"/>
        <v xml:space="preserve">Дог. 1690/07-11 от ; </v>
      </c>
      <c r="B95" s="115"/>
      <c r="C95" s="86" t="s">
        <v>460</v>
      </c>
      <c r="D95" s="142" t="s">
        <v>42</v>
      </c>
      <c r="E95" s="143"/>
      <c r="F95" s="55" t="s">
        <v>805</v>
      </c>
      <c r="G95" s="38"/>
      <c r="H95" s="39" t="s">
        <v>38</v>
      </c>
      <c r="I95" s="46"/>
      <c r="J95" s="81"/>
      <c r="K95" s="47"/>
      <c r="L95" s="39">
        <v>1</v>
      </c>
      <c r="M95" s="40"/>
      <c r="N95" s="40"/>
      <c r="O95" s="41">
        <f t="shared" si="22"/>
        <v>-0.3</v>
      </c>
      <c r="P95" s="42" t="s">
        <v>35</v>
      </c>
      <c r="Q95" s="42" t="s">
        <v>36</v>
      </c>
      <c r="R95" s="42" t="s">
        <v>37</v>
      </c>
      <c r="S95" s="42" t="s">
        <v>86</v>
      </c>
      <c r="T95" s="47">
        <f t="shared" si="23"/>
        <v>0</v>
      </c>
      <c r="U95" s="47">
        <f t="shared" si="24"/>
        <v>0</v>
      </c>
      <c r="V95" s="91"/>
      <c r="W95" s="43">
        <f t="shared" si="25"/>
        <v>0</v>
      </c>
      <c r="X95" s="96">
        <f t="shared" si="26"/>
        <v>0</v>
      </c>
      <c r="Y95" s="44">
        <f t="shared" si="27"/>
        <v>1</v>
      </c>
      <c r="Z95" s="44">
        <f t="shared" si="28"/>
        <v>1</v>
      </c>
      <c r="AA95" s="41">
        <v>0.7</v>
      </c>
      <c r="AB95" s="41">
        <v>0.7</v>
      </c>
      <c r="AC95" s="41">
        <v>-0.3</v>
      </c>
      <c r="AD95" s="57">
        <v>1690</v>
      </c>
    </row>
    <row r="96" spans="1:30" x14ac:dyDescent="0.25">
      <c r="A96" s="77" t="str">
        <f t="shared" si="21"/>
        <v xml:space="preserve">Дог. 1691/07-11 от ; </v>
      </c>
      <c r="B96" s="115"/>
      <c r="C96" s="86" t="s">
        <v>460</v>
      </c>
      <c r="D96" s="142" t="s">
        <v>42</v>
      </c>
      <c r="E96" s="143"/>
      <c r="F96" s="55" t="s">
        <v>806</v>
      </c>
      <c r="G96" s="38"/>
      <c r="H96" s="39" t="s">
        <v>38</v>
      </c>
      <c r="I96" s="46"/>
      <c r="J96" s="81"/>
      <c r="K96" s="47"/>
      <c r="L96" s="39">
        <v>1</v>
      </c>
      <c r="M96" s="40"/>
      <c r="N96" s="40"/>
      <c r="O96" s="41">
        <f t="shared" si="22"/>
        <v>-0.3</v>
      </c>
      <c r="P96" s="42" t="s">
        <v>35</v>
      </c>
      <c r="Q96" s="42" t="s">
        <v>36</v>
      </c>
      <c r="R96" s="42" t="s">
        <v>37</v>
      </c>
      <c r="S96" s="42" t="s">
        <v>86</v>
      </c>
      <c r="T96" s="47">
        <f t="shared" si="23"/>
        <v>0</v>
      </c>
      <c r="U96" s="47">
        <f t="shared" si="24"/>
        <v>0</v>
      </c>
      <c r="V96" s="91"/>
      <c r="W96" s="43">
        <f t="shared" si="25"/>
        <v>0</v>
      </c>
      <c r="X96" s="96">
        <f t="shared" si="26"/>
        <v>0</v>
      </c>
      <c r="Y96" s="44">
        <f t="shared" si="27"/>
        <v>1</v>
      </c>
      <c r="Z96" s="44">
        <f t="shared" si="28"/>
        <v>1</v>
      </c>
      <c r="AA96" s="41">
        <v>0.7</v>
      </c>
      <c r="AB96" s="41">
        <v>0.7</v>
      </c>
      <c r="AC96" s="41">
        <v>-0.3</v>
      </c>
      <c r="AD96" s="57">
        <v>1691</v>
      </c>
    </row>
    <row r="97" spans="1:30" x14ac:dyDescent="0.25">
      <c r="A97" s="77" t="str">
        <f t="shared" si="21"/>
        <v xml:space="preserve">Дог. 1692/07-11 от ; </v>
      </c>
      <c r="B97" s="115"/>
      <c r="C97" s="86" t="s">
        <v>460</v>
      </c>
      <c r="D97" s="142" t="s">
        <v>42</v>
      </c>
      <c r="E97" s="143"/>
      <c r="F97" s="55" t="s">
        <v>807</v>
      </c>
      <c r="G97" s="38"/>
      <c r="H97" s="39" t="s">
        <v>38</v>
      </c>
      <c r="I97" s="46"/>
      <c r="J97" s="81"/>
      <c r="K97" s="47"/>
      <c r="L97" s="39">
        <v>1</v>
      </c>
      <c r="M97" s="40"/>
      <c r="N97" s="40"/>
      <c r="O97" s="41">
        <f t="shared" si="22"/>
        <v>-0.3</v>
      </c>
      <c r="P97" s="42" t="s">
        <v>35</v>
      </c>
      <c r="Q97" s="42" t="s">
        <v>36</v>
      </c>
      <c r="R97" s="42" t="s">
        <v>37</v>
      </c>
      <c r="S97" s="42" t="s">
        <v>86</v>
      </c>
      <c r="T97" s="47">
        <f t="shared" si="23"/>
        <v>0</v>
      </c>
      <c r="U97" s="47">
        <f t="shared" si="24"/>
        <v>0</v>
      </c>
      <c r="V97" s="91"/>
      <c r="W97" s="43">
        <f t="shared" si="25"/>
        <v>0</v>
      </c>
      <c r="X97" s="96">
        <f t="shared" si="26"/>
        <v>0</v>
      </c>
      <c r="Y97" s="44">
        <f t="shared" si="27"/>
        <v>1</v>
      </c>
      <c r="Z97" s="44">
        <f t="shared" si="28"/>
        <v>1</v>
      </c>
      <c r="AA97" s="41">
        <v>0.7</v>
      </c>
      <c r="AB97" s="41">
        <v>0.7</v>
      </c>
      <c r="AC97" s="41">
        <v>-0.3</v>
      </c>
      <c r="AD97" s="57">
        <v>1692</v>
      </c>
    </row>
    <row r="98" spans="1:30" x14ac:dyDescent="0.25">
      <c r="A98" s="77" t="str">
        <f t="shared" si="21"/>
        <v xml:space="preserve">Дог. 1693/07-11 от ; </v>
      </c>
      <c r="B98" s="115"/>
      <c r="C98" s="86" t="s">
        <v>460</v>
      </c>
      <c r="D98" s="142" t="s">
        <v>42</v>
      </c>
      <c r="E98" s="143"/>
      <c r="F98" s="55" t="s">
        <v>808</v>
      </c>
      <c r="G98" s="38"/>
      <c r="H98" s="39" t="s">
        <v>38</v>
      </c>
      <c r="I98" s="46"/>
      <c r="J98" s="81"/>
      <c r="K98" s="47"/>
      <c r="L98" s="39">
        <v>1</v>
      </c>
      <c r="M98" s="40"/>
      <c r="N98" s="40"/>
      <c r="O98" s="41">
        <f t="shared" si="22"/>
        <v>-0.3</v>
      </c>
      <c r="P98" s="42" t="s">
        <v>35</v>
      </c>
      <c r="Q98" s="42" t="s">
        <v>36</v>
      </c>
      <c r="R98" s="42" t="s">
        <v>37</v>
      </c>
      <c r="S98" s="42" t="s">
        <v>86</v>
      </c>
      <c r="T98" s="47">
        <f t="shared" si="23"/>
        <v>0</v>
      </c>
      <c r="U98" s="47">
        <f t="shared" si="24"/>
        <v>0</v>
      </c>
      <c r="V98" s="91"/>
      <c r="W98" s="43">
        <f t="shared" si="25"/>
        <v>0</v>
      </c>
      <c r="X98" s="96">
        <f t="shared" si="26"/>
        <v>0</v>
      </c>
      <c r="Y98" s="44">
        <f t="shared" si="27"/>
        <v>1</v>
      </c>
      <c r="Z98" s="44">
        <f t="shared" si="28"/>
        <v>1</v>
      </c>
      <c r="AA98" s="41">
        <v>0.7</v>
      </c>
      <c r="AB98" s="41">
        <v>0.7</v>
      </c>
      <c r="AC98" s="41">
        <v>-0.3</v>
      </c>
      <c r="AD98" s="57">
        <v>1693</v>
      </c>
    </row>
    <row r="99" spans="1:30" x14ac:dyDescent="0.25">
      <c r="A99" s="77" t="str">
        <f t="shared" si="21"/>
        <v xml:space="preserve">Дог. 1694/07-11 от ; </v>
      </c>
      <c r="B99" s="115"/>
      <c r="C99" s="86" t="s">
        <v>460</v>
      </c>
      <c r="D99" s="142" t="s">
        <v>42</v>
      </c>
      <c r="E99" s="143"/>
      <c r="F99" s="55" t="s">
        <v>809</v>
      </c>
      <c r="G99" s="38"/>
      <c r="H99" s="39" t="s">
        <v>38</v>
      </c>
      <c r="I99" s="46"/>
      <c r="J99" s="81"/>
      <c r="K99" s="47"/>
      <c r="L99" s="39">
        <v>1</v>
      </c>
      <c r="M99" s="40"/>
      <c r="N99" s="40"/>
      <c r="O99" s="41">
        <f t="shared" si="22"/>
        <v>-0.3</v>
      </c>
      <c r="P99" s="42" t="s">
        <v>35</v>
      </c>
      <c r="Q99" s="42" t="s">
        <v>36</v>
      </c>
      <c r="R99" s="42" t="s">
        <v>37</v>
      </c>
      <c r="S99" s="42" t="s">
        <v>86</v>
      </c>
      <c r="T99" s="47">
        <f t="shared" si="23"/>
        <v>0</v>
      </c>
      <c r="U99" s="47">
        <f t="shared" si="24"/>
        <v>0</v>
      </c>
      <c r="V99" s="91"/>
      <c r="W99" s="43">
        <f t="shared" si="25"/>
        <v>0</v>
      </c>
      <c r="X99" s="96">
        <f t="shared" si="26"/>
        <v>0</v>
      </c>
      <c r="Y99" s="44">
        <f t="shared" si="27"/>
        <v>1</v>
      </c>
      <c r="Z99" s="44">
        <f t="shared" si="28"/>
        <v>1</v>
      </c>
      <c r="AA99" s="41">
        <v>0.7</v>
      </c>
      <c r="AB99" s="41">
        <v>0.7</v>
      </c>
      <c r="AC99" s="41">
        <v>-0.3</v>
      </c>
      <c r="AD99" s="57">
        <v>1694</v>
      </c>
    </row>
    <row r="100" spans="1:30" x14ac:dyDescent="0.25">
      <c r="A100" s="77" t="str">
        <f t="shared" si="21"/>
        <v xml:space="preserve">Дог. 1695/07-11 от ; </v>
      </c>
      <c r="B100" s="115"/>
      <c r="C100" s="86" t="s">
        <v>460</v>
      </c>
      <c r="D100" s="142" t="s">
        <v>42</v>
      </c>
      <c r="E100" s="143"/>
      <c r="F100" s="55" t="s">
        <v>810</v>
      </c>
      <c r="G100" s="38"/>
      <c r="H100" s="39" t="s">
        <v>38</v>
      </c>
      <c r="I100" s="46"/>
      <c r="J100" s="81"/>
      <c r="K100" s="47"/>
      <c r="L100" s="39">
        <v>1</v>
      </c>
      <c r="M100" s="40"/>
      <c r="N100" s="40"/>
      <c r="O100" s="41">
        <f t="shared" si="22"/>
        <v>-0.3</v>
      </c>
      <c r="P100" s="42" t="s">
        <v>35</v>
      </c>
      <c r="Q100" s="42" t="s">
        <v>36</v>
      </c>
      <c r="R100" s="42" t="s">
        <v>37</v>
      </c>
      <c r="S100" s="42" t="s">
        <v>86</v>
      </c>
      <c r="T100" s="47">
        <f t="shared" si="23"/>
        <v>0</v>
      </c>
      <c r="U100" s="47">
        <f t="shared" si="24"/>
        <v>0</v>
      </c>
      <c r="V100" s="91"/>
      <c r="W100" s="43">
        <f t="shared" si="25"/>
        <v>0</v>
      </c>
      <c r="X100" s="96">
        <f t="shared" si="26"/>
        <v>0</v>
      </c>
      <c r="Y100" s="44">
        <f t="shared" si="27"/>
        <v>1</v>
      </c>
      <c r="Z100" s="44">
        <f t="shared" si="28"/>
        <v>1</v>
      </c>
      <c r="AA100" s="41">
        <v>0.7</v>
      </c>
      <c r="AB100" s="41">
        <v>0.7</v>
      </c>
      <c r="AC100" s="41">
        <v>-0.3</v>
      </c>
      <c r="AD100" s="57">
        <v>1695</v>
      </c>
    </row>
    <row r="101" spans="1:30" x14ac:dyDescent="0.25">
      <c r="A101" s="77" t="str">
        <f t="shared" si="21"/>
        <v xml:space="preserve">Дог. 1696/07-11 от ; </v>
      </c>
      <c r="B101" s="115"/>
      <c r="C101" s="86" t="s">
        <v>460</v>
      </c>
      <c r="D101" s="142" t="s">
        <v>42</v>
      </c>
      <c r="E101" s="143"/>
      <c r="F101" s="55" t="s">
        <v>811</v>
      </c>
      <c r="G101" s="38"/>
      <c r="H101" s="39" t="s">
        <v>38</v>
      </c>
      <c r="I101" s="46"/>
      <c r="J101" s="81"/>
      <c r="K101" s="47"/>
      <c r="L101" s="39">
        <v>1</v>
      </c>
      <c r="M101" s="40"/>
      <c r="N101" s="40"/>
      <c r="O101" s="41">
        <f t="shared" si="22"/>
        <v>-0.3</v>
      </c>
      <c r="P101" s="42" t="s">
        <v>35</v>
      </c>
      <c r="Q101" s="42" t="s">
        <v>36</v>
      </c>
      <c r="R101" s="42" t="s">
        <v>37</v>
      </c>
      <c r="S101" s="42" t="s">
        <v>86</v>
      </c>
      <c r="T101" s="47">
        <f t="shared" si="23"/>
        <v>0</v>
      </c>
      <c r="U101" s="47">
        <f t="shared" si="24"/>
        <v>0</v>
      </c>
      <c r="V101" s="91"/>
      <c r="W101" s="43">
        <f t="shared" si="25"/>
        <v>0</v>
      </c>
      <c r="X101" s="96">
        <f t="shared" si="26"/>
        <v>0</v>
      </c>
      <c r="Y101" s="44">
        <f t="shared" si="27"/>
        <v>1</v>
      </c>
      <c r="Z101" s="44">
        <f t="shared" si="28"/>
        <v>1</v>
      </c>
      <c r="AA101" s="41">
        <v>0.7</v>
      </c>
      <c r="AB101" s="41">
        <v>0.7</v>
      </c>
      <c r="AC101" s="41">
        <v>-0.3</v>
      </c>
      <c r="AD101" s="57">
        <v>1696</v>
      </c>
    </row>
    <row r="102" spans="1:30" x14ac:dyDescent="0.25">
      <c r="J102" s="85"/>
      <c r="W102" s="84"/>
    </row>
    <row r="103" spans="1:30" x14ac:dyDescent="0.25">
      <c r="J103" s="85"/>
      <c r="W103" s="84"/>
    </row>
    <row r="104" spans="1:30" x14ac:dyDescent="0.25">
      <c r="J104" s="85"/>
      <c r="W104" s="84"/>
    </row>
    <row r="105" spans="1:30" x14ac:dyDescent="0.25">
      <c r="J105" s="85"/>
      <c r="W105" s="84"/>
    </row>
    <row r="106" spans="1:30" x14ac:dyDescent="0.25">
      <c r="J106" s="85"/>
      <c r="W106" s="84"/>
    </row>
    <row r="107" spans="1:30" x14ac:dyDescent="0.25">
      <c r="J107" s="85"/>
      <c r="W107" s="84"/>
    </row>
    <row r="108" spans="1:30" x14ac:dyDescent="0.25">
      <c r="J108" s="85"/>
      <c r="W108" s="84"/>
    </row>
    <row r="109" spans="1:30" x14ac:dyDescent="0.25">
      <c r="J109" s="85"/>
      <c r="W109" s="84"/>
    </row>
    <row r="110" spans="1:30" x14ac:dyDescent="0.25">
      <c r="J110" s="85"/>
      <c r="W110" s="84"/>
    </row>
    <row r="111" spans="1:30" x14ac:dyDescent="0.25">
      <c r="J111" s="85"/>
      <c r="W111" s="84"/>
    </row>
    <row r="112" spans="1:30" x14ac:dyDescent="0.25">
      <c r="J112" s="85"/>
      <c r="W112" s="84"/>
    </row>
    <row r="113" spans="10:23" x14ac:dyDescent="0.25">
      <c r="J113" s="85"/>
      <c r="W113" s="84"/>
    </row>
    <row r="114" spans="10:23" x14ac:dyDescent="0.25">
      <c r="J114" s="85"/>
      <c r="W114" s="84"/>
    </row>
    <row r="115" spans="10:23" x14ac:dyDescent="0.25">
      <c r="J115" s="85"/>
      <c r="W115" s="84"/>
    </row>
    <row r="116" spans="10:23" x14ac:dyDescent="0.25">
      <c r="J116" s="85"/>
      <c r="W116" s="84"/>
    </row>
    <row r="117" spans="10:23" x14ac:dyDescent="0.25">
      <c r="J117" s="85"/>
      <c r="W117" s="84"/>
    </row>
    <row r="118" spans="10:23" x14ac:dyDescent="0.25">
      <c r="J118" s="85"/>
      <c r="W118" s="84"/>
    </row>
    <row r="119" spans="10:23" x14ac:dyDescent="0.25">
      <c r="J119" s="85"/>
      <c r="W119" s="84"/>
    </row>
    <row r="120" spans="10:23" x14ac:dyDescent="0.25">
      <c r="J120" s="85"/>
      <c r="W120" s="84"/>
    </row>
    <row r="121" spans="10:23" x14ac:dyDescent="0.25">
      <c r="J121" s="85"/>
      <c r="W121" s="84"/>
    </row>
    <row r="122" spans="10:23" x14ac:dyDescent="0.25">
      <c r="J122" s="85"/>
      <c r="W122" s="84"/>
    </row>
    <row r="123" spans="10:23" x14ac:dyDescent="0.25">
      <c r="J123" s="85"/>
      <c r="W123" s="84"/>
    </row>
    <row r="124" spans="10:23" x14ac:dyDescent="0.25">
      <c r="J124" s="85"/>
      <c r="W124" s="84"/>
    </row>
    <row r="125" spans="10:23" x14ac:dyDescent="0.25">
      <c r="J125" s="85"/>
      <c r="W125" s="84"/>
    </row>
    <row r="126" spans="10:23" x14ac:dyDescent="0.25">
      <c r="J126" s="85"/>
      <c r="W126" s="84"/>
    </row>
    <row r="127" spans="10:23" x14ac:dyDescent="0.25">
      <c r="J127" s="85"/>
      <c r="W127" s="84"/>
    </row>
    <row r="128" spans="10:23" x14ac:dyDescent="0.25">
      <c r="J128" s="85"/>
      <c r="W128" s="84"/>
    </row>
    <row r="129" spans="10:23" x14ac:dyDescent="0.25">
      <c r="J129" s="85"/>
      <c r="W129" s="84"/>
    </row>
    <row r="130" spans="10:23" x14ac:dyDescent="0.25">
      <c r="J130" s="85"/>
      <c r="W130" s="84"/>
    </row>
    <row r="131" spans="10:23" x14ac:dyDescent="0.25">
      <c r="J131" s="85"/>
      <c r="W131" s="84"/>
    </row>
    <row r="132" spans="10:23" x14ac:dyDescent="0.25">
      <c r="J132" s="85"/>
      <c r="W132" s="84"/>
    </row>
    <row r="133" spans="10:23" x14ac:dyDescent="0.25">
      <c r="W133" s="84"/>
    </row>
    <row r="134" spans="10:23" x14ac:dyDescent="0.25">
      <c r="W134" s="84"/>
    </row>
    <row r="135" spans="10:23" x14ac:dyDescent="0.25">
      <c r="W135" s="84"/>
    </row>
    <row r="136" spans="10:23" x14ac:dyDescent="0.25">
      <c r="W136" s="84"/>
    </row>
    <row r="137" spans="10:23" x14ac:dyDescent="0.25">
      <c r="W137" s="84"/>
    </row>
    <row r="138" spans="10:23" x14ac:dyDescent="0.25">
      <c r="W138" s="84"/>
    </row>
  </sheetData>
  <autoFilter ref="A4:AW101"/>
  <customSheetViews>
    <customSheetView guid="{2A6FAAE2-4A87-4E67-A4AB-82AEFA0F28B8}" showAutoFilter="1" state="hidden">
      <pane xSplit="6" ySplit="4" topLeftCell="G59" activePane="bottomRight" state="frozen"/>
      <selection pane="bottomRight" activeCell="M421" activeCellId="2" sqref="F421:G465 K421:K465 M421:N465"/>
      <pageMargins left="0.7" right="0.7" top="0.75" bottom="0.75" header="0.3" footer="0.3"/>
      <pageSetup paperSize="9" orientation="landscape" r:id="rId1"/>
      <autoFilter ref="B1:AX1"/>
    </customSheetView>
  </customSheetViews>
  <mergeCells count="1">
    <mergeCell ref="M3:N3"/>
  </mergeCells>
  <phoneticPr fontId="8" type="noConversion"/>
  <pageMargins left="0.7" right="0.7" top="0.75" bottom="0.75" header="0.3" footer="0.3"/>
  <pageSetup paperSize="9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V117"/>
  <sheetViews>
    <sheetView zoomScale="115" zoomScaleNormal="115" workbookViewId="0">
      <pane xSplit="5" ySplit="4" topLeftCell="F5" activePane="bottomRight" state="frozen"/>
      <selection activeCell="M421" activeCellId="2" sqref="F421:G465 K421:K465 M421:N465"/>
      <selection pane="topRight" activeCell="M421" activeCellId="2" sqref="F421:G465 K421:K465 M421:N465"/>
      <selection pane="bottomLeft" activeCell="M421" activeCellId="2" sqref="F421:G465 K421:K465 M421:N465"/>
      <selection pane="bottomRight" activeCell="M421" activeCellId="2" sqref="F421:G465 K421:K465 M421:N465"/>
    </sheetView>
  </sheetViews>
  <sheetFormatPr defaultColWidth="8.75" defaultRowHeight="15.75" outlineLevelCol="1" x14ac:dyDescent="0.25"/>
  <cols>
    <col min="1" max="1" width="9.125" style="75" customWidth="1"/>
    <col min="2" max="2" width="5.125" customWidth="1"/>
    <col min="3" max="3" width="7" customWidth="1"/>
    <col min="4" max="4" width="8.625" style="56" customWidth="1"/>
    <col min="5" max="5" width="10.5" customWidth="1"/>
    <col min="6" max="6" width="19.5" style="78" customWidth="1"/>
    <col min="7" max="7" width="3.5" customWidth="1"/>
    <col min="8" max="8" width="15.5" customWidth="1"/>
    <col min="9" max="9" width="25.125" style="75" customWidth="1" collapsed="1"/>
    <col min="10" max="10" width="12.75" style="60" customWidth="1"/>
    <col min="11" max="11" width="5.75" customWidth="1" outlineLevel="1"/>
    <col min="12" max="13" width="9" customWidth="1" outlineLevel="1"/>
    <col min="14" max="14" width="10.375" customWidth="1" outlineLevel="1"/>
    <col min="15" max="17" width="8.75" customWidth="1" outlineLevel="1"/>
    <col min="18" max="18" width="10.625" customWidth="1"/>
    <col min="19" max="19" width="10" customWidth="1" outlineLevel="1"/>
    <col min="20" max="20" width="9.25" customWidth="1"/>
    <col min="21" max="21" width="8.75" customWidth="1"/>
    <col min="22" max="22" width="10.125" style="79" customWidth="1"/>
    <col min="23" max="24" width="8.75" customWidth="1"/>
    <col min="25" max="28" width="9" customWidth="1"/>
    <col min="29" max="29" width="8.75" style="83"/>
  </cols>
  <sheetData>
    <row r="1" spans="1:48" s="11" customFormat="1" ht="18" customHeight="1" x14ac:dyDescent="0.25">
      <c r="A1" s="155" t="s">
        <v>45</v>
      </c>
      <c r="B1" s="2" t="s">
        <v>39</v>
      </c>
      <c r="C1" s="50"/>
      <c r="D1" s="56"/>
      <c r="E1" s="3"/>
      <c r="F1" s="3"/>
      <c r="G1" s="4"/>
      <c r="H1" s="5"/>
      <c r="I1" s="71"/>
      <c r="J1" s="109">
        <f>SUBTOTAL(9,J5:J263)</f>
        <v>548000</v>
      </c>
      <c r="K1" s="6"/>
      <c r="L1" s="6"/>
      <c r="M1" s="49"/>
      <c r="N1" s="8"/>
      <c r="O1" s="8"/>
      <c r="P1" s="7"/>
      <c r="Q1" s="7"/>
      <c r="R1" s="80"/>
      <c r="S1" s="9"/>
      <c r="T1" s="10"/>
      <c r="U1" s="87"/>
      <c r="W1" s="92"/>
      <c r="X1" s="8"/>
      <c r="Y1" s="8"/>
      <c r="Z1" s="8"/>
      <c r="AA1" s="8"/>
      <c r="AB1" s="8"/>
      <c r="AC1" s="82"/>
      <c r="AT1" s="12"/>
      <c r="AU1" s="12"/>
      <c r="AV1" s="12"/>
    </row>
    <row r="2" spans="1:48" s="25" customFormat="1" ht="12.75" customHeight="1" x14ac:dyDescent="0.25">
      <c r="A2" s="156"/>
      <c r="B2" s="13"/>
      <c r="C2" s="51"/>
      <c r="D2" s="14"/>
      <c r="E2" s="53"/>
      <c r="F2" s="15"/>
      <c r="G2" s="48"/>
      <c r="H2" s="16"/>
      <c r="I2" s="72"/>
      <c r="J2" s="58"/>
      <c r="K2" s="17"/>
      <c r="L2" s="18"/>
      <c r="M2" s="19"/>
      <c r="N2" s="20"/>
      <c r="O2" s="19"/>
      <c r="P2" s="21" t="s">
        <v>0</v>
      </c>
      <c r="Q2" s="22"/>
      <c r="R2" s="23"/>
      <c r="S2" s="24" t="s">
        <v>1</v>
      </c>
      <c r="T2" s="23"/>
      <c r="U2" s="88"/>
      <c r="V2" s="4"/>
      <c r="W2" s="93"/>
      <c r="X2" s="7"/>
      <c r="Y2" s="7"/>
      <c r="Z2" s="8"/>
      <c r="AA2" s="8"/>
      <c r="AB2" s="8"/>
      <c r="AC2" s="82"/>
      <c r="AT2" s="26"/>
      <c r="AU2" s="26"/>
      <c r="AV2" s="26"/>
    </row>
    <row r="3" spans="1:48" s="70" customFormat="1" ht="21.2" customHeight="1" x14ac:dyDescent="0.2">
      <c r="A3" s="157" t="s">
        <v>386</v>
      </c>
      <c r="B3" s="61" t="s">
        <v>49</v>
      </c>
      <c r="C3" s="61" t="s">
        <v>40</v>
      </c>
      <c r="D3" s="62" t="s">
        <v>2</v>
      </c>
      <c r="E3" s="63" t="s">
        <v>3</v>
      </c>
      <c r="F3" s="64" t="s">
        <v>4</v>
      </c>
      <c r="G3" s="21" t="s">
        <v>5</v>
      </c>
      <c r="H3" s="65" t="s">
        <v>6</v>
      </c>
      <c r="I3" s="73" t="s">
        <v>7</v>
      </c>
      <c r="J3" s="66" t="s">
        <v>8</v>
      </c>
      <c r="K3" s="21" t="s">
        <v>9</v>
      </c>
      <c r="L3" s="202" t="s">
        <v>6</v>
      </c>
      <c r="M3" s="203"/>
      <c r="N3" s="21" t="s">
        <v>10</v>
      </c>
      <c r="O3" s="21" t="s">
        <v>11</v>
      </c>
      <c r="P3" s="21" t="s">
        <v>12</v>
      </c>
      <c r="Q3" s="21" t="s">
        <v>13</v>
      </c>
      <c r="R3" s="21" t="s">
        <v>14</v>
      </c>
      <c r="S3" s="66" t="s">
        <v>15</v>
      </c>
      <c r="T3" s="21" t="s">
        <v>16</v>
      </c>
      <c r="U3" s="89" t="s">
        <v>17</v>
      </c>
      <c r="V3" s="67"/>
      <c r="W3" s="94"/>
      <c r="X3" s="68"/>
      <c r="Y3" s="68"/>
      <c r="Z3" s="68"/>
      <c r="AA3" s="68"/>
      <c r="AB3" s="68"/>
      <c r="AC3" s="69" t="s">
        <v>387</v>
      </c>
    </row>
    <row r="4" spans="1:48" s="36" customFormat="1" ht="13.7" customHeight="1" x14ac:dyDescent="0.25">
      <c r="A4" s="158"/>
      <c r="B4" s="27" t="s">
        <v>18</v>
      </c>
      <c r="C4" s="52"/>
      <c r="D4" s="28" t="s">
        <v>19</v>
      </c>
      <c r="E4" s="54" t="s">
        <v>20</v>
      </c>
      <c r="F4" s="30" t="s">
        <v>21</v>
      </c>
      <c r="G4" s="29" t="s">
        <v>22</v>
      </c>
      <c r="H4" s="31" t="s">
        <v>23</v>
      </c>
      <c r="I4" s="74" t="s">
        <v>24</v>
      </c>
      <c r="J4" s="59" t="s">
        <v>25</v>
      </c>
      <c r="K4" s="29" t="s">
        <v>26</v>
      </c>
      <c r="L4" s="29" t="s">
        <v>23</v>
      </c>
      <c r="M4" s="29"/>
      <c r="N4" s="29" t="s">
        <v>27</v>
      </c>
      <c r="O4" s="29" t="s">
        <v>28</v>
      </c>
      <c r="P4" s="29" t="s">
        <v>29</v>
      </c>
      <c r="Q4" s="29" t="s">
        <v>30</v>
      </c>
      <c r="R4" s="32" t="s">
        <v>31</v>
      </c>
      <c r="S4" s="33" t="s">
        <v>32</v>
      </c>
      <c r="T4" s="29" t="s">
        <v>33</v>
      </c>
      <c r="U4" s="90" t="s">
        <v>34</v>
      </c>
      <c r="V4" s="34"/>
      <c r="W4" s="95"/>
      <c r="X4" s="35"/>
      <c r="Y4" s="35"/>
      <c r="Z4" s="35"/>
      <c r="AA4" s="35"/>
      <c r="AB4" s="35"/>
      <c r="AC4" s="57"/>
      <c r="AT4" s="37"/>
      <c r="AU4" s="37"/>
      <c r="AV4" s="37"/>
    </row>
    <row r="5" spans="1:48" s="45" customFormat="1" x14ac:dyDescent="0.25">
      <c r="A5" s="160" t="s">
        <v>211</v>
      </c>
      <c r="B5" s="86" t="s">
        <v>50</v>
      </c>
      <c r="C5" s="76" t="s">
        <v>42</v>
      </c>
      <c r="D5" s="1" t="s">
        <v>210</v>
      </c>
      <c r="E5" s="55" t="s">
        <v>865</v>
      </c>
      <c r="F5" s="38" t="s">
        <v>812</v>
      </c>
      <c r="G5" s="39" t="s">
        <v>38</v>
      </c>
      <c r="H5" s="46" t="s">
        <v>691</v>
      </c>
      <c r="I5" s="81" t="s">
        <v>813</v>
      </c>
      <c r="J5" s="47">
        <v>45000</v>
      </c>
      <c r="K5" s="39">
        <v>1</v>
      </c>
      <c r="L5" s="40">
        <v>40700</v>
      </c>
      <c r="M5" s="40">
        <v>40722</v>
      </c>
      <c r="N5" s="41">
        <f>IF((Y5-X5)&gt;1,Z5,IF((Y5-X5)=1,AA5,AB5))</f>
        <v>-0.3</v>
      </c>
      <c r="O5" s="42" t="s">
        <v>35</v>
      </c>
      <c r="P5" s="42" t="s">
        <v>36</v>
      </c>
      <c r="Q5" s="42" t="s">
        <v>37</v>
      </c>
      <c r="R5" s="42" t="s">
        <v>86</v>
      </c>
      <c r="S5" s="47">
        <f>J5</f>
        <v>45000</v>
      </c>
      <c r="T5" s="47">
        <f>S5</f>
        <v>45000</v>
      </c>
      <c r="U5" s="91"/>
      <c r="V5" s="43">
        <f>DAY(L5)</f>
        <v>6</v>
      </c>
      <c r="W5" s="96">
        <f>DAY(M5)</f>
        <v>28</v>
      </c>
      <c r="X5" s="44">
        <f>MONTH(L5)</f>
        <v>6</v>
      </c>
      <c r="Y5" s="44">
        <f>MONTH(M5)</f>
        <v>6</v>
      </c>
      <c r="Z5" s="41">
        <v>0.7</v>
      </c>
      <c r="AA5" s="41">
        <v>0.7</v>
      </c>
      <c r="AB5" s="41">
        <v>-0.3</v>
      </c>
      <c r="AC5" s="57">
        <v>1600</v>
      </c>
    </row>
    <row r="6" spans="1:48" s="45" customFormat="1" ht="23.25" x14ac:dyDescent="0.25">
      <c r="A6" s="160" t="s">
        <v>640</v>
      </c>
      <c r="B6" s="86" t="s">
        <v>51</v>
      </c>
      <c r="C6" s="76" t="s">
        <v>42</v>
      </c>
      <c r="D6" s="1" t="s">
        <v>121</v>
      </c>
      <c r="E6" s="55" t="s">
        <v>866</v>
      </c>
      <c r="F6" s="38" t="s">
        <v>814</v>
      </c>
      <c r="G6" s="39" t="s">
        <v>38</v>
      </c>
      <c r="H6" s="46" t="s">
        <v>815</v>
      </c>
      <c r="I6" s="81" t="s">
        <v>816</v>
      </c>
      <c r="J6" s="47">
        <v>80000</v>
      </c>
      <c r="K6" s="39">
        <v>1</v>
      </c>
      <c r="L6" s="40">
        <v>40725</v>
      </c>
      <c r="M6" s="40">
        <v>40756</v>
      </c>
      <c r="N6" s="41">
        <f>IF((Y6-X6)&gt;1,Z6,IF((Y6-X6)=1,AA6,AB6))</f>
        <v>0.7</v>
      </c>
      <c r="O6" s="42" t="s">
        <v>35</v>
      </c>
      <c r="P6" s="42" t="s">
        <v>36</v>
      </c>
      <c r="Q6" s="42" t="s">
        <v>37</v>
      </c>
      <c r="R6" s="42" t="s">
        <v>86</v>
      </c>
      <c r="S6" s="47">
        <f>J6</f>
        <v>80000</v>
      </c>
      <c r="T6" s="47">
        <f>S6</f>
        <v>80000</v>
      </c>
      <c r="U6" s="91"/>
      <c r="V6" s="43">
        <f>DAY(L6)</f>
        <v>1</v>
      </c>
      <c r="W6" s="96">
        <f>DAY(M6)</f>
        <v>1</v>
      </c>
      <c r="X6" s="44">
        <f>MONTH(L6)</f>
        <v>7</v>
      </c>
      <c r="Y6" s="44">
        <f>MONTH(M6)</f>
        <v>8</v>
      </c>
      <c r="Z6" s="41">
        <v>0.7</v>
      </c>
      <c r="AA6" s="41">
        <v>0.7</v>
      </c>
      <c r="AB6" s="41">
        <v>-0.3</v>
      </c>
      <c r="AC6" s="57">
        <v>1601</v>
      </c>
    </row>
    <row r="7" spans="1:48" x14ac:dyDescent="0.25">
      <c r="A7" s="160" t="s">
        <v>640</v>
      </c>
      <c r="B7" s="86" t="s">
        <v>52</v>
      </c>
      <c r="C7" s="76" t="s">
        <v>42</v>
      </c>
      <c r="D7" s="1" t="s">
        <v>121</v>
      </c>
      <c r="E7" s="55" t="s">
        <v>867</v>
      </c>
      <c r="F7" s="38" t="s">
        <v>817</v>
      </c>
      <c r="G7" s="39" t="s">
        <v>38</v>
      </c>
      <c r="H7" s="46" t="s">
        <v>818</v>
      </c>
      <c r="I7" s="81" t="s">
        <v>654</v>
      </c>
      <c r="J7" s="47">
        <v>78000</v>
      </c>
      <c r="K7" s="39">
        <v>1</v>
      </c>
      <c r="L7" s="40">
        <v>40725</v>
      </c>
      <c r="M7" s="40">
        <v>40760</v>
      </c>
      <c r="N7" s="41">
        <f t="shared" ref="N7:N38" si="0">IF((Y7-X7)&gt;1,Z7,IF((Y7-X7)=1,AA7,AB7))</f>
        <v>0.7</v>
      </c>
      <c r="O7" s="42" t="s">
        <v>35</v>
      </c>
      <c r="P7" s="42" t="s">
        <v>36</v>
      </c>
      <c r="Q7" s="42" t="s">
        <v>37</v>
      </c>
      <c r="R7" s="42" t="s">
        <v>86</v>
      </c>
      <c r="S7" s="47">
        <f t="shared" ref="S7:S38" si="1">J7</f>
        <v>78000</v>
      </c>
      <c r="T7" s="47">
        <f t="shared" ref="T7:T38" si="2">S7</f>
        <v>78000</v>
      </c>
      <c r="U7" s="91"/>
      <c r="V7" s="43">
        <f t="shared" ref="V7:W38" si="3">DAY(L7)</f>
        <v>1</v>
      </c>
      <c r="W7" s="96">
        <f t="shared" si="3"/>
        <v>5</v>
      </c>
      <c r="X7" s="44">
        <f t="shared" ref="X7:Y38" si="4">MONTH(L7)</f>
        <v>7</v>
      </c>
      <c r="Y7" s="44">
        <f t="shared" si="4"/>
        <v>8</v>
      </c>
      <c r="Z7" s="41">
        <v>0.7</v>
      </c>
      <c r="AA7" s="41">
        <v>0.7</v>
      </c>
      <c r="AB7" s="41">
        <v>-0.3</v>
      </c>
      <c r="AC7" s="57">
        <v>1602</v>
      </c>
    </row>
    <row r="8" spans="1:48" x14ac:dyDescent="0.25">
      <c r="A8" s="160" t="s">
        <v>640</v>
      </c>
      <c r="B8" s="86" t="s">
        <v>53</v>
      </c>
      <c r="C8" s="76" t="s">
        <v>42</v>
      </c>
      <c r="D8" s="1" t="s">
        <v>121</v>
      </c>
      <c r="E8" s="55" t="s">
        <v>868</v>
      </c>
      <c r="F8" s="38" t="s">
        <v>819</v>
      </c>
      <c r="G8" s="39" t="s">
        <v>38</v>
      </c>
      <c r="H8" s="46" t="s">
        <v>818</v>
      </c>
      <c r="I8" s="81" t="s">
        <v>654</v>
      </c>
      <c r="J8" s="47">
        <v>85000</v>
      </c>
      <c r="K8" s="39">
        <v>1</v>
      </c>
      <c r="L8" s="40">
        <v>40725</v>
      </c>
      <c r="M8" s="40">
        <v>40760</v>
      </c>
      <c r="N8" s="41">
        <f t="shared" si="0"/>
        <v>0.7</v>
      </c>
      <c r="O8" s="42" t="s">
        <v>35</v>
      </c>
      <c r="P8" s="42" t="s">
        <v>36</v>
      </c>
      <c r="Q8" s="42" t="s">
        <v>37</v>
      </c>
      <c r="R8" s="42" t="s">
        <v>86</v>
      </c>
      <c r="S8" s="47">
        <f t="shared" si="1"/>
        <v>85000</v>
      </c>
      <c r="T8" s="47">
        <f t="shared" si="2"/>
        <v>85000</v>
      </c>
      <c r="U8" s="91"/>
      <c r="V8" s="43">
        <f t="shared" si="3"/>
        <v>1</v>
      </c>
      <c r="W8" s="96">
        <f t="shared" si="3"/>
        <v>5</v>
      </c>
      <c r="X8" s="44">
        <f t="shared" si="4"/>
        <v>7</v>
      </c>
      <c r="Y8" s="44">
        <f t="shared" si="4"/>
        <v>8</v>
      </c>
      <c r="Z8" s="41">
        <v>0.7</v>
      </c>
      <c r="AA8" s="41">
        <v>0.7</v>
      </c>
      <c r="AB8" s="41">
        <v>-0.3</v>
      </c>
      <c r="AC8" s="57">
        <v>1603</v>
      </c>
    </row>
    <row r="9" spans="1:48" x14ac:dyDescent="0.25">
      <c r="A9" s="160" t="s">
        <v>391</v>
      </c>
      <c r="B9" s="86" t="s">
        <v>54</v>
      </c>
      <c r="C9" s="76" t="s">
        <v>42</v>
      </c>
      <c r="D9" s="1" t="s">
        <v>43</v>
      </c>
      <c r="E9" s="55" t="s">
        <v>869</v>
      </c>
      <c r="F9" s="38" t="s">
        <v>395</v>
      </c>
      <c r="G9" s="39" t="s">
        <v>38</v>
      </c>
      <c r="H9" s="46" t="s">
        <v>822</v>
      </c>
      <c r="I9" s="81" t="s">
        <v>823</v>
      </c>
      <c r="J9" s="47">
        <v>30000</v>
      </c>
      <c r="K9" s="39">
        <v>1</v>
      </c>
      <c r="L9" s="40">
        <v>40756</v>
      </c>
      <c r="M9" s="40">
        <v>40786</v>
      </c>
      <c r="N9" s="41">
        <f t="shared" si="0"/>
        <v>-0.3</v>
      </c>
      <c r="O9" s="42" t="s">
        <v>35</v>
      </c>
      <c r="P9" s="42" t="s">
        <v>36</v>
      </c>
      <c r="Q9" s="42" t="s">
        <v>37</v>
      </c>
      <c r="R9" s="42" t="s">
        <v>86</v>
      </c>
      <c r="S9" s="47">
        <f t="shared" si="1"/>
        <v>30000</v>
      </c>
      <c r="T9" s="47">
        <f t="shared" si="2"/>
        <v>30000</v>
      </c>
      <c r="U9" s="91"/>
      <c r="V9" s="43">
        <f t="shared" si="3"/>
        <v>1</v>
      </c>
      <c r="W9" s="96">
        <f t="shared" si="3"/>
        <v>31</v>
      </c>
      <c r="X9" s="44">
        <f t="shared" si="4"/>
        <v>8</v>
      </c>
      <c r="Y9" s="44">
        <f t="shared" si="4"/>
        <v>8</v>
      </c>
      <c r="Z9" s="41">
        <v>0.7</v>
      </c>
      <c r="AA9" s="41">
        <v>0.7</v>
      </c>
      <c r="AB9" s="41">
        <v>-0.3</v>
      </c>
      <c r="AC9" s="57">
        <v>1604</v>
      </c>
    </row>
    <row r="10" spans="1:48" x14ac:dyDescent="0.25">
      <c r="A10" s="160" t="s">
        <v>391</v>
      </c>
      <c r="B10" s="86" t="s">
        <v>55</v>
      </c>
      <c r="C10" s="76" t="s">
        <v>42</v>
      </c>
      <c r="D10" s="1" t="s">
        <v>43</v>
      </c>
      <c r="E10" s="55" t="s">
        <v>870</v>
      </c>
      <c r="F10" s="38" t="s">
        <v>394</v>
      </c>
      <c r="G10" s="39" t="s">
        <v>38</v>
      </c>
      <c r="H10" s="46" t="s">
        <v>822</v>
      </c>
      <c r="I10" s="81" t="s">
        <v>824</v>
      </c>
      <c r="J10" s="47">
        <v>30000</v>
      </c>
      <c r="K10" s="39">
        <v>1</v>
      </c>
      <c r="L10" s="40">
        <v>40756</v>
      </c>
      <c r="M10" s="40">
        <v>40786</v>
      </c>
      <c r="N10" s="41">
        <f t="shared" si="0"/>
        <v>-0.3</v>
      </c>
      <c r="O10" s="42" t="s">
        <v>35</v>
      </c>
      <c r="P10" s="42" t="s">
        <v>36</v>
      </c>
      <c r="Q10" s="42" t="s">
        <v>37</v>
      </c>
      <c r="R10" s="42" t="s">
        <v>86</v>
      </c>
      <c r="S10" s="47">
        <f t="shared" si="1"/>
        <v>30000</v>
      </c>
      <c r="T10" s="47">
        <f t="shared" si="2"/>
        <v>30000</v>
      </c>
      <c r="U10" s="91"/>
      <c r="V10" s="43">
        <f t="shared" si="3"/>
        <v>1</v>
      </c>
      <c r="W10" s="96">
        <f t="shared" si="3"/>
        <v>31</v>
      </c>
      <c r="X10" s="44">
        <f t="shared" si="4"/>
        <v>8</v>
      </c>
      <c r="Y10" s="44">
        <f t="shared" si="4"/>
        <v>8</v>
      </c>
      <c r="Z10" s="41">
        <v>0.7</v>
      </c>
      <c r="AA10" s="41">
        <v>0.7</v>
      </c>
      <c r="AB10" s="41">
        <v>-0.3</v>
      </c>
      <c r="AC10" s="57">
        <v>1605</v>
      </c>
    </row>
    <row r="11" spans="1:48" x14ac:dyDescent="0.25">
      <c r="A11" s="160" t="s">
        <v>391</v>
      </c>
      <c r="B11" s="86" t="s">
        <v>56</v>
      </c>
      <c r="C11" s="76" t="s">
        <v>42</v>
      </c>
      <c r="D11" s="1" t="s">
        <v>43</v>
      </c>
      <c r="E11" s="55" t="s">
        <v>871</v>
      </c>
      <c r="F11" s="38" t="s">
        <v>107</v>
      </c>
      <c r="G11" s="39" t="s">
        <v>38</v>
      </c>
      <c r="H11" s="46" t="s">
        <v>822</v>
      </c>
      <c r="I11" s="81" t="s">
        <v>825</v>
      </c>
      <c r="J11" s="47">
        <v>50000</v>
      </c>
      <c r="K11" s="39">
        <v>1</v>
      </c>
      <c r="L11" s="40">
        <v>40756</v>
      </c>
      <c r="M11" s="40">
        <v>40786</v>
      </c>
      <c r="N11" s="41">
        <f t="shared" si="0"/>
        <v>-0.3</v>
      </c>
      <c r="O11" s="42" t="s">
        <v>35</v>
      </c>
      <c r="P11" s="42" t="s">
        <v>36</v>
      </c>
      <c r="Q11" s="42" t="s">
        <v>37</v>
      </c>
      <c r="R11" s="42" t="s">
        <v>86</v>
      </c>
      <c r="S11" s="47">
        <f t="shared" si="1"/>
        <v>50000</v>
      </c>
      <c r="T11" s="47">
        <f t="shared" si="2"/>
        <v>50000</v>
      </c>
      <c r="U11" s="91"/>
      <c r="V11" s="43">
        <f t="shared" si="3"/>
        <v>1</v>
      </c>
      <c r="W11" s="96">
        <f t="shared" si="3"/>
        <v>31</v>
      </c>
      <c r="X11" s="44">
        <f t="shared" si="4"/>
        <v>8</v>
      </c>
      <c r="Y11" s="44">
        <f t="shared" si="4"/>
        <v>8</v>
      </c>
      <c r="Z11" s="41">
        <v>0.7</v>
      </c>
      <c r="AA11" s="41">
        <v>0.7</v>
      </c>
      <c r="AB11" s="41">
        <v>-0.3</v>
      </c>
      <c r="AC11" s="57">
        <v>1606</v>
      </c>
    </row>
    <row r="12" spans="1:48" x14ac:dyDescent="0.25">
      <c r="A12" s="160" t="s">
        <v>391</v>
      </c>
      <c r="B12" s="86" t="s">
        <v>57</v>
      </c>
      <c r="C12" s="76" t="s">
        <v>42</v>
      </c>
      <c r="D12" s="1" t="s">
        <v>43</v>
      </c>
      <c r="E12" s="55" t="s">
        <v>872</v>
      </c>
      <c r="F12" s="38" t="s">
        <v>140</v>
      </c>
      <c r="G12" s="39" t="s">
        <v>38</v>
      </c>
      <c r="H12" s="46" t="s">
        <v>822</v>
      </c>
      <c r="I12" s="81" t="s">
        <v>824</v>
      </c>
      <c r="J12" s="47">
        <v>60000</v>
      </c>
      <c r="K12" s="39">
        <v>1</v>
      </c>
      <c r="L12" s="40">
        <v>40756</v>
      </c>
      <c r="M12" s="40">
        <v>40786</v>
      </c>
      <c r="N12" s="41">
        <f t="shared" si="0"/>
        <v>-0.3</v>
      </c>
      <c r="O12" s="42" t="s">
        <v>35</v>
      </c>
      <c r="P12" s="42" t="s">
        <v>36</v>
      </c>
      <c r="Q12" s="42" t="s">
        <v>37</v>
      </c>
      <c r="R12" s="42" t="s">
        <v>86</v>
      </c>
      <c r="S12" s="47">
        <f t="shared" si="1"/>
        <v>60000</v>
      </c>
      <c r="T12" s="47">
        <f t="shared" si="2"/>
        <v>60000</v>
      </c>
      <c r="U12" s="91"/>
      <c r="V12" s="43">
        <f t="shared" si="3"/>
        <v>1</v>
      </c>
      <c r="W12" s="96">
        <f t="shared" si="3"/>
        <v>31</v>
      </c>
      <c r="X12" s="44">
        <f t="shared" si="4"/>
        <v>8</v>
      </c>
      <c r="Y12" s="44">
        <f t="shared" si="4"/>
        <v>8</v>
      </c>
      <c r="Z12" s="41">
        <v>0.7</v>
      </c>
      <c r="AA12" s="41">
        <v>0.7</v>
      </c>
      <c r="AB12" s="41">
        <v>-0.3</v>
      </c>
      <c r="AC12" s="57">
        <v>1607</v>
      </c>
    </row>
    <row r="13" spans="1:48" ht="21" customHeight="1" x14ac:dyDescent="0.25">
      <c r="A13" s="160" t="s">
        <v>391</v>
      </c>
      <c r="B13" s="86" t="s">
        <v>58</v>
      </c>
      <c r="C13" s="76" t="s">
        <v>42</v>
      </c>
      <c r="D13" s="1" t="s">
        <v>43</v>
      </c>
      <c r="E13" s="55" t="s">
        <v>873</v>
      </c>
      <c r="F13" s="38" t="s">
        <v>103</v>
      </c>
      <c r="G13" s="39" t="s">
        <v>38</v>
      </c>
      <c r="H13" s="46" t="s">
        <v>822</v>
      </c>
      <c r="I13" s="81" t="s">
        <v>826</v>
      </c>
      <c r="J13" s="47">
        <v>15000</v>
      </c>
      <c r="K13" s="39">
        <v>1</v>
      </c>
      <c r="L13" s="40">
        <v>40756</v>
      </c>
      <c r="M13" s="40">
        <v>40786</v>
      </c>
      <c r="N13" s="41">
        <f t="shared" si="0"/>
        <v>-0.3</v>
      </c>
      <c r="O13" s="42" t="s">
        <v>35</v>
      </c>
      <c r="P13" s="42" t="s">
        <v>36</v>
      </c>
      <c r="Q13" s="42" t="s">
        <v>37</v>
      </c>
      <c r="R13" s="42" t="s">
        <v>86</v>
      </c>
      <c r="S13" s="47">
        <f t="shared" si="1"/>
        <v>15000</v>
      </c>
      <c r="T13" s="47">
        <f t="shared" si="2"/>
        <v>15000</v>
      </c>
      <c r="U13" s="91"/>
      <c r="V13" s="43">
        <f t="shared" si="3"/>
        <v>1</v>
      </c>
      <c r="W13" s="96">
        <f t="shared" si="3"/>
        <v>31</v>
      </c>
      <c r="X13" s="44">
        <f t="shared" si="4"/>
        <v>8</v>
      </c>
      <c r="Y13" s="44">
        <f t="shared" si="4"/>
        <v>8</v>
      </c>
      <c r="Z13" s="41">
        <v>0.7</v>
      </c>
      <c r="AA13" s="41">
        <v>0.7</v>
      </c>
      <c r="AB13" s="41">
        <v>-0.3</v>
      </c>
      <c r="AC13" s="57">
        <v>1608</v>
      </c>
    </row>
    <row r="14" spans="1:48" x14ac:dyDescent="0.25">
      <c r="A14" s="160" t="s">
        <v>714</v>
      </c>
      <c r="B14" s="86" t="s">
        <v>59</v>
      </c>
      <c r="C14" s="76" t="s">
        <v>42</v>
      </c>
      <c r="D14" s="1" t="s">
        <v>710</v>
      </c>
      <c r="E14" s="55" t="s">
        <v>874</v>
      </c>
      <c r="F14" s="38" t="s">
        <v>827</v>
      </c>
      <c r="G14" s="39" t="s">
        <v>38</v>
      </c>
      <c r="H14" s="46" t="s">
        <v>828</v>
      </c>
      <c r="I14" s="81" t="s">
        <v>830</v>
      </c>
      <c r="J14" s="47">
        <v>15000</v>
      </c>
      <c r="K14" s="39">
        <v>1</v>
      </c>
      <c r="L14" s="40">
        <v>40756</v>
      </c>
      <c r="M14" s="40">
        <v>40787</v>
      </c>
      <c r="N14" s="41">
        <f t="shared" si="0"/>
        <v>0.7</v>
      </c>
      <c r="O14" s="42" t="s">
        <v>35</v>
      </c>
      <c r="P14" s="42" t="s">
        <v>36</v>
      </c>
      <c r="Q14" s="42" t="s">
        <v>37</v>
      </c>
      <c r="R14" s="42" t="s">
        <v>86</v>
      </c>
      <c r="S14" s="47">
        <f t="shared" si="1"/>
        <v>15000</v>
      </c>
      <c r="T14" s="47">
        <f t="shared" si="2"/>
        <v>15000</v>
      </c>
      <c r="U14" s="91"/>
      <c r="V14" s="43">
        <f t="shared" si="3"/>
        <v>1</v>
      </c>
      <c r="W14" s="96">
        <f t="shared" si="3"/>
        <v>1</v>
      </c>
      <c r="X14" s="44">
        <f t="shared" si="4"/>
        <v>8</v>
      </c>
      <c r="Y14" s="44">
        <f t="shared" si="4"/>
        <v>9</v>
      </c>
      <c r="Z14" s="41">
        <v>0.7</v>
      </c>
      <c r="AA14" s="41">
        <v>0.7</v>
      </c>
      <c r="AB14" s="41">
        <v>-0.3</v>
      </c>
      <c r="AC14" s="57">
        <v>1609</v>
      </c>
    </row>
    <row r="15" spans="1:48" x14ac:dyDescent="0.25">
      <c r="A15" s="160" t="s">
        <v>714</v>
      </c>
      <c r="B15" s="86" t="s">
        <v>60</v>
      </c>
      <c r="C15" s="76" t="s">
        <v>42</v>
      </c>
      <c r="D15" s="1" t="s">
        <v>710</v>
      </c>
      <c r="E15" s="55" t="s">
        <v>875</v>
      </c>
      <c r="F15" s="38" t="s">
        <v>829</v>
      </c>
      <c r="G15" s="39" t="s">
        <v>38</v>
      </c>
      <c r="H15" s="46" t="s">
        <v>828</v>
      </c>
      <c r="I15" s="81" t="s">
        <v>713</v>
      </c>
      <c r="J15" s="47">
        <v>60000</v>
      </c>
      <c r="K15" s="39">
        <v>1</v>
      </c>
      <c r="L15" s="40">
        <v>40756</v>
      </c>
      <c r="M15" s="40">
        <v>40787</v>
      </c>
      <c r="N15" s="41">
        <f t="shared" si="0"/>
        <v>0.7</v>
      </c>
      <c r="O15" s="42" t="s">
        <v>35</v>
      </c>
      <c r="P15" s="42" t="s">
        <v>36</v>
      </c>
      <c r="Q15" s="42" t="s">
        <v>37</v>
      </c>
      <c r="R15" s="42" t="s">
        <v>86</v>
      </c>
      <c r="S15" s="47">
        <f t="shared" si="1"/>
        <v>60000</v>
      </c>
      <c r="T15" s="47">
        <f t="shared" si="2"/>
        <v>60000</v>
      </c>
      <c r="U15" s="91"/>
      <c r="V15" s="43">
        <f t="shared" si="3"/>
        <v>1</v>
      </c>
      <c r="W15" s="96">
        <f t="shared" si="3"/>
        <v>1</v>
      </c>
      <c r="X15" s="44">
        <f t="shared" si="4"/>
        <v>8</v>
      </c>
      <c r="Y15" s="44">
        <f t="shared" si="4"/>
        <v>9</v>
      </c>
      <c r="Z15" s="41">
        <v>0.7</v>
      </c>
      <c r="AA15" s="41">
        <v>0.7</v>
      </c>
      <c r="AB15" s="41">
        <v>-0.3</v>
      </c>
      <c r="AC15" s="57">
        <v>1610</v>
      </c>
    </row>
    <row r="16" spans="1:48" x14ac:dyDescent="0.25">
      <c r="A16" s="159"/>
      <c r="B16" s="86" t="s">
        <v>61</v>
      </c>
      <c r="C16" s="76" t="s">
        <v>42</v>
      </c>
      <c r="D16" s="1"/>
      <c r="E16" s="55" t="s">
        <v>876</v>
      </c>
      <c r="F16" s="38"/>
      <c r="G16" s="39" t="s">
        <v>38</v>
      </c>
      <c r="H16" s="46"/>
      <c r="I16" s="81"/>
      <c r="J16" s="47"/>
      <c r="K16" s="39">
        <v>1</v>
      </c>
      <c r="L16" s="40"/>
      <c r="M16" s="40"/>
      <c r="N16" s="41">
        <f t="shared" si="0"/>
        <v>-0.3</v>
      </c>
      <c r="O16" s="42" t="s">
        <v>35</v>
      </c>
      <c r="P16" s="42" t="s">
        <v>36</v>
      </c>
      <c r="Q16" s="42" t="s">
        <v>37</v>
      </c>
      <c r="R16" s="42" t="s">
        <v>86</v>
      </c>
      <c r="S16" s="47">
        <f t="shared" si="1"/>
        <v>0</v>
      </c>
      <c r="T16" s="47">
        <f t="shared" si="2"/>
        <v>0</v>
      </c>
      <c r="U16" s="91"/>
      <c r="V16" s="43">
        <f t="shared" si="3"/>
        <v>0</v>
      </c>
      <c r="W16" s="96">
        <f t="shared" si="3"/>
        <v>0</v>
      </c>
      <c r="X16" s="44">
        <f t="shared" si="4"/>
        <v>1</v>
      </c>
      <c r="Y16" s="44">
        <f t="shared" si="4"/>
        <v>1</v>
      </c>
      <c r="Z16" s="41">
        <v>0.7</v>
      </c>
      <c r="AA16" s="41">
        <v>0.7</v>
      </c>
      <c r="AB16" s="41">
        <v>-0.3</v>
      </c>
      <c r="AC16" s="57">
        <v>1611</v>
      </c>
    </row>
    <row r="17" spans="1:29" x14ac:dyDescent="0.25">
      <c r="A17" s="159"/>
      <c r="B17" s="86" t="s">
        <v>62</v>
      </c>
      <c r="C17" s="76" t="s">
        <v>42</v>
      </c>
      <c r="D17" s="1"/>
      <c r="E17" s="55" t="s">
        <v>877</v>
      </c>
      <c r="F17" s="38"/>
      <c r="G17" s="39" t="s">
        <v>38</v>
      </c>
      <c r="H17" s="46"/>
      <c r="I17" s="81"/>
      <c r="J17" s="47"/>
      <c r="K17" s="39">
        <v>1</v>
      </c>
      <c r="L17" s="40"/>
      <c r="M17" s="40"/>
      <c r="N17" s="41">
        <f t="shared" si="0"/>
        <v>-0.3</v>
      </c>
      <c r="O17" s="42" t="s">
        <v>35</v>
      </c>
      <c r="P17" s="42" t="s">
        <v>36</v>
      </c>
      <c r="Q17" s="42" t="s">
        <v>37</v>
      </c>
      <c r="R17" s="42" t="s">
        <v>86</v>
      </c>
      <c r="S17" s="47">
        <f t="shared" si="1"/>
        <v>0</v>
      </c>
      <c r="T17" s="47">
        <f t="shared" si="2"/>
        <v>0</v>
      </c>
      <c r="U17" s="91"/>
      <c r="V17" s="43">
        <f t="shared" si="3"/>
        <v>0</v>
      </c>
      <c r="W17" s="96">
        <f t="shared" si="3"/>
        <v>0</v>
      </c>
      <c r="X17" s="44">
        <f t="shared" si="4"/>
        <v>1</v>
      </c>
      <c r="Y17" s="44">
        <f t="shared" si="4"/>
        <v>1</v>
      </c>
      <c r="Z17" s="41">
        <v>0.7</v>
      </c>
      <c r="AA17" s="41">
        <v>0.7</v>
      </c>
      <c r="AB17" s="41">
        <v>-0.3</v>
      </c>
      <c r="AC17" s="57">
        <v>1612</v>
      </c>
    </row>
    <row r="18" spans="1:29" x14ac:dyDescent="0.25">
      <c r="A18" s="159"/>
      <c r="B18" s="86" t="s">
        <v>63</v>
      </c>
      <c r="C18" s="76" t="s">
        <v>42</v>
      </c>
      <c r="D18" s="1"/>
      <c r="E18" s="55" t="s">
        <v>878</v>
      </c>
      <c r="F18" s="38"/>
      <c r="G18" s="39" t="s">
        <v>38</v>
      </c>
      <c r="H18" s="46"/>
      <c r="I18" s="81"/>
      <c r="J18" s="47"/>
      <c r="K18" s="39">
        <v>1</v>
      </c>
      <c r="L18" s="40"/>
      <c r="M18" s="40"/>
      <c r="N18" s="41">
        <f t="shared" si="0"/>
        <v>-0.3</v>
      </c>
      <c r="O18" s="42" t="s">
        <v>35</v>
      </c>
      <c r="P18" s="42" t="s">
        <v>36</v>
      </c>
      <c r="Q18" s="42" t="s">
        <v>37</v>
      </c>
      <c r="R18" s="42" t="s">
        <v>86</v>
      </c>
      <c r="S18" s="47">
        <f t="shared" si="1"/>
        <v>0</v>
      </c>
      <c r="T18" s="47">
        <f t="shared" si="2"/>
        <v>0</v>
      </c>
      <c r="U18" s="91"/>
      <c r="V18" s="43">
        <f t="shared" si="3"/>
        <v>0</v>
      </c>
      <c r="W18" s="96">
        <f t="shared" si="3"/>
        <v>0</v>
      </c>
      <c r="X18" s="44">
        <f t="shared" si="4"/>
        <v>1</v>
      </c>
      <c r="Y18" s="44">
        <f t="shared" si="4"/>
        <v>1</v>
      </c>
      <c r="Z18" s="41">
        <v>0.7</v>
      </c>
      <c r="AA18" s="41">
        <v>0.7</v>
      </c>
      <c r="AB18" s="41">
        <v>-0.3</v>
      </c>
      <c r="AC18" s="57">
        <v>1613</v>
      </c>
    </row>
    <row r="19" spans="1:29" x14ac:dyDescent="0.25">
      <c r="A19" s="159"/>
      <c r="B19" s="86" t="s">
        <v>64</v>
      </c>
      <c r="C19" s="76" t="s">
        <v>42</v>
      </c>
      <c r="D19" s="1"/>
      <c r="E19" s="55" t="s">
        <v>879</v>
      </c>
      <c r="F19" s="38"/>
      <c r="G19" s="39" t="s">
        <v>38</v>
      </c>
      <c r="H19" s="46"/>
      <c r="I19" s="81"/>
      <c r="J19" s="47"/>
      <c r="K19" s="39">
        <v>1</v>
      </c>
      <c r="L19" s="40"/>
      <c r="M19" s="40"/>
      <c r="N19" s="41">
        <f t="shared" si="0"/>
        <v>-0.3</v>
      </c>
      <c r="O19" s="42" t="s">
        <v>35</v>
      </c>
      <c r="P19" s="42" t="s">
        <v>36</v>
      </c>
      <c r="Q19" s="42" t="s">
        <v>37</v>
      </c>
      <c r="R19" s="42" t="s">
        <v>86</v>
      </c>
      <c r="S19" s="47">
        <f t="shared" si="1"/>
        <v>0</v>
      </c>
      <c r="T19" s="47">
        <f t="shared" si="2"/>
        <v>0</v>
      </c>
      <c r="U19" s="91"/>
      <c r="V19" s="43">
        <f t="shared" si="3"/>
        <v>0</v>
      </c>
      <c r="W19" s="96">
        <f t="shared" si="3"/>
        <v>0</v>
      </c>
      <c r="X19" s="44">
        <f t="shared" si="4"/>
        <v>1</v>
      </c>
      <c r="Y19" s="44">
        <f t="shared" si="4"/>
        <v>1</v>
      </c>
      <c r="Z19" s="41">
        <v>0.7</v>
      </c>
      <c r="AA19" s="41">
        <v>0.7</v>
      </c>
      <c r="AB19" s="41">
        <v>-0.3</v>
      </c>
      <c r="AC19" s="57">
        <v>1614</v>
      </c>
    </row>
    <row r="20" spans="1:29" x14ac:dyDescent="0.25">
      <c r="A20" s="159"/>
      <c r="B20" s="86" t="s">
        <v>65</v>
      </c>
      <c r="C20" s="76" t="s">
        <v>42</v>
      </c>
      <c r="D20" s="1"/>
      <c r="E20" s="55" t="s">
        <v>880</v>
      </c>
      <c r="F20" s="38"/>
      <c r="G20" s="39" t="s">
        <v>38</v>
      </c>
      <c r="H20" s="46"/>
      <c r="I20" s="81"/>
      <c r="J20" s="47"/>
      <c r="K20" s="39">
        <v>1</v>
      </c>
      <c r="L20" s="40"/>
      <c r="M20" s="40"/>
      <c r="N20" s="41">
        <f t="shared" si="0"/>
        <v>-0.3</v>
      </c>
      <c r="O20" s="42" t="s">
        <v>35</v>
      </c>
      <c r="P20" s="42" t="s">
        <v>36</v>
      </c>
      <c r="Q20" s="42" t="s">
        <v>37</v>
      </c>
      <c r="R20" s="42" t="s">
        <v>86</v>
      </c>
      <c r="S20" s="47">
        <f t="shared" si="1"/>
        <v>0</v>
      </c>
      <c r="T20" s="47">
        <f t="shared" si="2"/>
        <v>0</v>
      </c>
      <c r="U20" s="91"/>
      <c r="V20" s="43">
        <f t="shared" si="3"/>
        <v>0</v>
      </c>
      <c r="W20" s="96">
        <f t="shared" si="3"/>
        <v>0</v>
      </c>
      <c r="X20" s="44">
        <f t="shared" si="4"/>
        <v>1</v>
      </c>
      <c r="Y20" s="44">
        <f t="shared" si="4"/>
        <v>1</v>
      </c>
      <c r="Z20" s="41">
        <v>0.7</v>
      </c>
      <c r="AA20" s="41">
        <v>0.7</v>
      </c>
      <c r="AB20" s="41">
        <v>-0.3</v>
      </c>
      <c r="AC20" s="57">
        <v>1615</v>
      </c>
    </row>
    <row r="21" spans="1:29" x14ac:dyDescent="0.25">
      <c r="A21" s="159"/>
      <c r="B21" s="86" t="s">
        <v>66</v>
      </c>
      <c r="C21" s="76" t="s">
        <v>42</v>
      </c>
      <c r="D21" s="1"/>
      <c r="E21" s="55" t="s">
        <v>881</v>
      </c>
      <c r="F21" s="38"/>
      <c r="G21" s="39" t="s">
        <v>38</v>
      </c>
      <c r="H21" s="46"/>
      <c r="I21" s="81"/>
      <c r="J21" s="47"/>
      <c r="K21" s="39">
        <v>1</v>
      </c>
      <c r="L21" s="40"/>
      <c r="M21" s="40"/>
      <c r="N21" s="41">
        <f t="shared" si="0"/>
        <v>-0.3</v>
      </c>
      <c r="O21" s="42" t="s">
        <v>35</v>
      </c>
      <c r="P21" s="42" t="s">
        <v>36</v>
      </c>
      <c r="Q21" s="42" t="s">
        <v>37</v>
      </c>
      <c r="R21" s="42" t="s">
        <v>86</v>
      </c>
      <c r="S21" s="47">
        <f t="shared" si="1"/>
        <v>0</v>
      </c>
      <c r="T21" s="47">
        <f t="shared" si="2"/>
        <v>0</v>
      </c>
      <c r="U21" s="91"/>
      <c r="V21" s="43">
        <f t="shared" si="3"/>
        <v>0</v>
      </c>
      <c r="W21" s="96">
        <f t="shared" si="3"/>
        <v>0</v>
      </c>
      <c r="X21" s="44">
        <f t="shared" si="4"/>
        <v>1</v>
      </c>
      <c r="Y21" s="44">
        <f t="shared" si="4"/>
        <v>1</v>
      </c>
      <c r="Z21" s="41">
        <v>0.7</v>
      </c>
      <c r="AA21" s="41">
        <v>0.7</v>
      </c>
      <c r="AB21" s="41">
        <v>-0.3</v>
      </c>
      <c r="AC21" s="57">
        <v>1616</v>
      </c>
    </row>
    <row r="22" spans="1:29" x14ac:dyDescent="0.25">
      <c r="A22" s="159"/>
      <c r="B22" s="86" t="s">
        <v>67</v>
      </c>
      <c r="C22" s="76" t="s">
        <v>42</v>
      </c>
      <c r="D22" s="1"/>
      <c r="E22" s="55" t="s">
        <v>882</v>
      </c>
      <c r="F22" s="38"/>
      <c r="G22" s="39" t="s">
        <v>38</v>
      </c>
      <c r="H22" s="46"/>
      <c r="I22" s="81"/>
      <c r="J22" s="47"/>
      <c r="K22" s="39">
        <v>1</v>
      </c>
      <c r="L22" s="40"/>
      <c r="M22" s="40"/>
      <c r="N22" s="41">
        <f t="shared" si="0"/>
        <v>-0.3</v>
      </c>
      <c r="O22" s="42" t="s">
        <v>35</v>
      </c>
      <c r="P22" s="42" t="s">
        <v>36</v>
      </c>
      <c r="Q22" s="42" t="s">
        <v>37</v>
      </c>
      <c r="R22" s="42" t="s">
        <v>86</v>
      </c>
      <c r="S22" s="47">
        <f t="shared" si="1"/>
        <v>0</v>
      </c>
      <c r="T22" s="47">
        <f t="shared" si="2"/>
        <v>0</v>
      </c>
      <c r="U22" s="91"/>
      <c r="V22" s="43">
        <f t="shared" si="3"/>
        <v>0</v>
      </c>
      <c r="W22" s="96">
        <f t="shared" si="3"/>
        <v>0</v>
      </c>
      <c r="X22" s="44">
        <f t="shared" si="4"/>
        <v>1</v>
      </c>
      <c r="Y22" s="44">
        <f t="shared" si="4"/>
        <v>1</v>
      </c>
      <c r="Z22" s="41">
        <v>0.7</v>
      </c>
      <c r="AA22" s="41">
        <v>0.7</v>
      </c>
      <c r="AB22" s="41">
        <v>-0.3</v>
      </c>
      <c r="AC22" s="57">
        <v>1617</v>
      </c>
    </row>
    <row r="23" spans="1:29" x14ac:dyDescent="0.25">
      <c r="A23" s="159"/>
      <c r="B23" s="86" t="s">
        <v>68</v>
      </c>
      <c r="C23" s="76" t="s">
        <v>42</v>
      </c>
      <c r="D23" s="1"/>
      <c r="E23" s="55" t="s">
        <v>883</v>
      </c>
      <c r="F23" s="38"/>
      <c r="G23" s="39" t="s">
        <v>38</v>
      </c>
      <c r="H23" s="46"/>
      <c r="I23" s="81"/>
      <c r="J23" s="47"/>
      <c r="K23" s="39">
        <v>1</v>
      </c>
      <c r="L23" s="40"/>
      <c r="M23" s="40"/>
      <c r="N23" s="41">
        <f t="shared" si="0"/>
        <v>-0.3</v>
      </c>
      <c r="O23" s="42" t="s">
        <v>35</v>
      </c>
      <c r="P23" s="42" t="s">
        <v>36</v>
      </c>
      <c r="Q23" s="42" t="s">
        <v>37</v>
      </c>
      <c r="R23" s="42" t="s">
        <v>86</v>
      </c>
      <c r="S23" s="47">
        <f t="shared" si="1"/>
        <v>0</v>
      </c>
      <c r="T23" s="47">
        <f t="shared" si="2"/>
        <v>0</v>
      </c>
      <c r="U23" s="91"/>
      <c r="V23" s="43">
        <f t="shared" si="3"/>
        <v>0</v>
      </c>
      <c r="W23" s="96">
        <f t="shared" si="3"/>
        <v>0</v>
      </c>
      <c r="X23" s="44">
        <f t="shared" si="4"/>
        <v>1</v>
      </c>
      <c r="Y23" s="44">
        <f t="shared" si="4"/>
        <v>1</v>
      </c>
      <c r="Z23" s="41">
        <v>0.7</v>
      </c>
      <c r="AA23" s="41">
        <v>0.7</v>
      </c>
      <c r="AB23" s="41">
        <v>-0.3</v>
      </c>
      <c r="AC23" s="57">
        <v>1618</v>
      </c>
    </row>
    <row r="24" spans="1:29" x14ac:dyDescent="0.25">
      <c r="A24" s="159"/>
      <c r="B24" s="86" t="s">
        <v>69</v>
      </c>
      <c r="C24" s="76" t="s">
        <v>42</v>
      </c>
      <c r="D24" s="1"/>
      <c r="E24" s="55" t="s">
        <v>884</v>
      </c>
      <c r="F24" s="38"/>
      <c r="G24" s="39" t="s">
        <v>38</v>
      </c>
      <c r="H24" s="46"/>
      <c r="I24" s="81"/>
      <c r="J24" s="47"/>
      <c r="K24" s="39">
        <v>1</v>
      </c>
      <c r="L24" s="40"/>
      <c r="M24" s="40"/>
      <c r="N24" s="41">
        <f t="shared" si="0"/>
        <v>-0.3</v>
      </c>
      <c r="O24" s="42" t="s">
        <v>35</v>
      </c>
      <c r="P24" s="42" t="s">
        <v>36</v>
      </c>
      <c r="Q24" s="42" t="s">
        <v>37</v>
      </c>
      <c r="R24" s="42" t="s">
        <v>86</v>
      </c>
      <c r="S24" s="47">
        <f t="shared" si="1"/>
        <v>0</v>
      </c>
      <c r="T24" s="47">
        <f t="shared" si="2"/>
        <v>0</v>
      </c>
      <c r="U24" s="91"/>
      <c r="V24" s="43">
        <f t="shared" si="3"/>
        <v>0</v>
      </c>
      <c r="W24" s="96">
        <f t="shared" si="3"/>
        <v>0</v>
      </c>
      <c r="X24" s="44">
        <f t="shared" si="4"/>
        <v>1</v>
      </c>
      <c r="Y24" s="44">
        <f t="shared" si="4"/>
        <v>1</v>
      </c>
      <c r="Z24" s="41">
        <v>0.7</v>
      </c>
      <c r="AA24" s="41">
        <v>0.7</v>
      </c>
      <c r="AB24" s="41">
        <v>-0.3</v>
      </c>
      <c r="AC24" s="57">
        <v>1619</v>
      </c>
    </row>
    <row r="25" spans="1:29" x14ac:dyDescent="0.25">
      <c r="A25" s="159"/>
      <c r="B25" s="86" t="s">
        <v>70</v>
      </c>
      <c r="C25" s="76" t="s">
        <v>42</v>
      </c>
      <c r="D25" s="1"/>
      <c r="E25" s="55" t="s">
        <v>885</v>
      </c>
      <c r="F25" s="38"/>
      <c r="G25" s="39" t="s">
        <v>38</v>
      </c>
      <c r="H25" s="46"/>
      <c r="I25" s="81"/>
      <c r="J25" s="47"/>
      <c r="K25" s="39">
        <v>1</v>
      </c>
      <c r="L25" s="40"/>
      <c r="M25" s="40"/>
      <c r="N25" s="41">
        <f t="shared" si="0"/>
        <v>-0.3</v>
      </c>
      <c r="O25" s="42" t="s">
        <v>35</v>
      </c>
      <c r="P25" s="42" t="s">
        <v>36</v>
      </c>
      <c r="Q25" s="42" t="s">
        <v>37</v>
      </c>
      <c r="R25" s="42" t="s">
        <v>86</v>
      </c>
      <c r="S25" s="47">
        <f t="shared" si="1"/>
        <v>0</v>
      </c>
      <c r="T25" s="47">
        <f t="shared" si="2"/>
        <v>0</v>
      </c>
      <c r="U25" s="91"/>
      <c r="V25" s="43">
        <f t="shared" si="3"/>
        <v>0</v>
      </c>
      <c r="W25" s="96">
        <f t="shared" si="3"/>
        <v>0</v>
      </c>
      <c r="X25" s="44">
        <f t="shared" si="4"/>
        <v>1</v>
      </c>
      <c r="Y25" s="44">
        <f t="shared" si="4"/>
        <v>1</v>
      </c>
      <c r="Z25" s="41">
        <v>0.7</v>
      </c>
      <c r="AA25" s="41">
        <v>0.7</v>
      </c>
      <c r="AB25" s="41">
        <v>-0.3</v>
      </c>
      <c r="AC25" s="57">
        <v>1620</v>
      </c>
    </row>
    <row r="26" spans="1:29" x14ac:dyDescent="0.25">
      <c r="A26" s="159"/>
      <c r="B26" s="86" t="s">
        <v>71</v>
      </c>
      <c r="C26" s="76" t="s">
        <v>42</v>
      </c>
      <c r="D26" s="1"/>
      <c r="E26" s="55" t="s">
        <v>886</v>
      </c>
      <c r="F26" s="38"/>
      <c r="G26" s="39" t="s">
        <v>38</v>
      </c>
      <c r="H26" s="46"/>
      <c r="I26" s="81"/>
      <c r="J26" s="47"/>
      <c r="K26" s="39">
        <v>1</v>
      </c>
      <c r="L26" s="40"/>
      <c r="M26" s="40"/>
      <c r="N26" s="41">
        <f t="shared" si="0"/>
        <v>-0.3</v>
      </c>
      <c r="O26" s="42" t="s">
        <v>35</v>
      </c>
      <c r="P26" s="42" t="s">
        <v>36</v>
      </c>
      <c r="Q26" s="42" t="s">
        <v>37</v>
      </c>
      <c r="R26" s="42" t="s">
        <v>86</v>
      </c>
      <c r="S26" s="47">
        <f t="shared" si="1"/>
        <v>0</v>
      </c>
      <c r="T26" s="47">
        <f t="shared" si="2"/>
        <v>0</v>
      </c>
      <c r="U26" s="91"/>
      <c r="V26" s="43">
        <f t="shared" si="3"/>
        <v>0</v>
      </c>
      <c r="W26" s="96">
        <f t="shared" si="3"/>
        <v>0</v>
      </c>
      <c r="X26" s="44">
        <f t="shared" si="4"/>
        <v>1</v>
      </c>
      <c r="Y26" s="44">
        <f t="shared" si="4"/>
        <v>1</v>
      </c>
      <c r="Z26" s="41">
        <v>0.7</v>
      </c>
      <c r="AA26" s="41">
        <v>0.7</v>
      </c>
      <c r="AB26" s="41">
        <v>-0.3</v>
      </c>
      <c r="AC26" s="57">
        <v>1621</v>
      </c>
    </row>
    <row r="27" spans="1:29" x14ac:dyDescent="0.25">
      <c r="A27" s="159"/>
      <c r="B27" s="86" t="s">
        <v>72</v>
      </c>
      <c r="C27" s="76" t="s">
        <v>42</v>
      </c>
      <c r="D27" s="1"/>
      <c r="E27" s="55" t="s">
        <v>887</v>
      </c>
      <c r="F27" s="38"/>
      <c r="G27" s="39" t="s">
        <v>38</v>
      </c>
      <c r="H27" s="46"/>
      <c r="I27" s="81"/>
      <c r="J27" s="47"/>
      <c r="K27" s="39">
        <v>1</v>
      </c>
      <c r="L27" s="40"/>
      <c r="M27" s="40"/>
      <c r="N27" s="41">
        <f t="shared" si="0"/>
        <v>-0.3</v>
      </c>
      <c r="O27" s="42" t="s">
        <v>35</v>
      </c>
      <c r="P27" s="42" t="s">
        <v>36</v>
      </c>
      <c r="Q27" s="42" t="s">
        <v>37</v>
      </c>
      <c r="R27" s="42" t="s">
        <v>86</v>
      </c>
      <c r="S27" s="47">
        <f t="shared" si="1"/>
        <v>0</v>
      </c>
      <c r="T27" s="47">
        <f t="shared" si="2"/>
        <v>0</v>
      </c>
      <c r="U27" s="91"/>
      <c r="V27" s="43">
        <f t="shared" si="3"/>
        <v>0</v>
      </c>
      <c r="W27" s="96">
        <f t="shared" si="3"/>
        <v>0</v>
      </c>
      <c r="X27" s="44">
        <f t="shared" si="4"/>
        <v>1</v>
      </c>
      <c r="Y27" s="44">
        <f t="shared" si="4"/>
        <v>1</v>
      </c>
      <c r="Z27" s="41">
        <v>0.7</v>
      </c>
      <c r="AA27" s="41">
        <v>0.7</v>
      </c>
      <c r="AB27" s="41">
        <v>-0.3</v>
      </c>
      <c r="AC27" s="57">
        <v>1622</v>
      </c>
    </row>
    <row r="28" spans="1:29" x14ac:dyDescent="0.25">
      <c r="A28" s="159"/>
      <c r="B28" s="86" t="s">
        <v>73</v>
      </c>
      <c r="C28" s="76" t="s">
        <v>42</v>
      </c>
      <c r="D28" s="1"/>
      <c r="E28" s="55" t="s">
        <v>888</v>
      </c>
      <c r="F28" s="38"/>
      <c r="G28" s="39" t="s">
        <v>38</v>
      </c>
      <c r="H28" s="46"/>
      <c r="I28" s="81"/>
      <c r="J28" s="47"/>
      <c r="K28" s="39">
        <v>1</v>
      </c>
      <c r="L28" s="40"/>
      <c r="M28" s="40"/>
      <c r="N28" s="41">
        <f t="shared" si="0"/>
        <v>-0.3</v>
      </c>
      <c r="O28" s="42" t="s">
        <v>35</v>
      </c>
      <c r="P28" s="42" t="s">
        <v>36</v>
      </c>
      <c r="Q28" s="42" t="s">
        <v>37</v>
      </c>
      <c r="R28" s="42" t="s">
        <v>86</v>
      </c>
      <c r="S28" s="47">
        <f t="shared" si="1"/>
        <v>0</v>
      </c>
      <c r="T28" s="47">
        <f t="shared" si="2"/>
        <v>0</v>
      </c>
      <c r="U28" s="91"/>
      <c r="V28" s="43">
        <f t="shared" si="3"/>
        <v>0</v>
      </c>
      <c r="W28" s="96">
        <f t="shared" si="3"/>
        <v>0</v>
      </c>
      <c r="X28" s="44">
        <f t="shared" si="4"/>
        <v>1</v>
      </c>
      <c r="Y28" s="44">
        <f t="shared" si="4"/>
        <v>1</v>
      </c>
      <c r="Z28" s="41">
        <v>0.7</v>
      </c>
      <c r="AA28" s="41">
        <v>0.7</v>
      </c>
      <c r="AB28" s="41">
        <v>-0.3</v>
      </c>
      <c r="AC28" s="57">
        <v>1623</v>
      </c>
    </row>
    <row r="29" spans="1:29" x14ac:dyDescent="0.25">
      <c r="A29" s="159"/>
      <c r="B29" s="86" t="s">
        <v>74</v>
      </c>
      <c r="C29" s="76" t="s">
        <v>42</v>
      </c>
      <c r="D29" s="1"/>
      <c r="E29" s="55" t="s">
        <v>889</v>
      </c>
      <c r="F29" s="38"/>
      <c r="G29" s="39" t="s">
        <v>38</v>
      </c>
      <c r="H29" s="46"/>
      <c r="I29" s="81"/>
      <c r="J29" s="47"/>
      <c r="K29" s="39">
        <v>1</v>
      </c>
      <c r="L29" s="40"/>
      <c r="M29" s="40"/>
      <c r="N29" s="41">
        <f t="shared" si="0"/>
        <v>-0.3</v>
      </c>
      <c r="O29" s="42" t="s">
        <v>35</v>
      </c>
      <c r="P29" s="42" t="s">
        <v>36</v>
      </c>
      <c r="Q29" s="42" t="s">
        <v>37</v>
      </c>
      <c r="R29" s="42" t="s">
        <v>86</v>
      </c>
      <c r="S29" s="47">
        <f t="shared" si="1"/>
        <v>0</v>
      </c>
      <c r="T29" s="47">
        <f t="shared" si="2"/>
        <v>0</v>
      </c>
      <c r="U29" s="91"/>
      <c r="V29" s="43">
        <f t="shared" si="3"/>
        <v>0</v>
      </c>
      <c r="W29" s="96">
        <f t="shared" si="3"/>
        <v>0</v>
      </c>
      <c r="X29" s="44">
        <f t="shared" si="4"/>
        <v>1</v>
      </c>
      <c r="Y29" s="44">
        <f t="shared" si="4"/>
        <v>1</v>
      </c>
      <c r="Z29" s="41">
        <v>0.7</v>
      </c>
      <c r="AA29" s="41">
        <v>0.7</v>
      </c>
      <c r="AB29" s="41">
        <v>-0.3</v>
      </c>
      <c r="AC29" s="57">
        <v>1624</v>
      </c>
    </row>
    <row r="30" spans="1:29" x14ac:dyDescent="0.25">
      <c r="A30" s="159"/>
      <c r="B30" s="86" t="s">
        <v>75</v>
      </c>
      <c r="C30" s="76" t="s">
        <v>42</v>
      </c>
      <c r="D30" s="1"/>
      <c r="E30" s="55" t="s">
        <v>890</v>
      </c>
      <c r="F30" s="38"/>
      <c r="G30" s="39" t="s">
        <v>38</v>
      </c>
      <c r="H30" s="46"/>
      <c r="I30" s="81"/>
      <c r="J30" s="47"/>
      <c r="K30" s="39">
        <v>1</v>
      </c>
      <c r="L30" s="40"/>
      <c r="M30" s="40"/>
      <c r="N30" s="41">
        <f t="shared" si="0"/>
        <v>-0.3</v>
      </c>
      <c r="O30" s="42" t="s">
        <v>35</v>
      </c>
      <c r="P30" s="42" t="s">
        <v>36</v>
      </c>
      <c r="Q30" s="42" t="s">
        <v>37</v>
      </c>
      <c r="R30" s="42" t="s">
        <v>86</v>
      </c>
      <c r="S30" s="47">
        <f t="shared" si="1"/>
        <v>0</v>
      </c>
      <c r="T30" s="47">
        <f t="shared" si="2"/>
        <v>0</v>
      </c>
      <c r="U30" s="91"/>
      <c r="V30" s="43">
        <f t="shared" si="3"/>
        <v>0</v>
      </c>
      <c r="W30" s="96">
        <f t="shared" si="3"/>
        <v>0</v>
      </c>
      <c r="X30" s="44">
        <f t="shared" si="4"/>
        <v>1</v>
      </c>
      <c r="Y30" s="44">
        <f t="shared" si="4"/>
        <v>1</v>
      </c>
      <c r="Z30" s="41">
        <v>0.7</v>
      </c>
      <c r="AA30" s="41">
        <v>0.7</v>
      </c>
      <c r="AB30" s="41">
        <v>-0.3</v>
      </c>
      <c r="AC30" s="57">
        <v>1625</v>
      </c>
    </row>
    <row r="31" spans="1:29" x14ac:dyDescent="0.25">
      <c r="A31" s="159"/>
      <c r="B31" s="86" t="s">
        <v>76</v>
      </c>
      <c r="C31" s="76" t="s">
        <v>42</v>
      </c>
      <c r="D31" s="1"/>
      <c r="E31" s="55" t="s">
        <v>891</v>
      </c>
      <c r="F31" s="38"/>
      <c r="G31" s="39" t="s">
        <v>38</v>
      </c>
      <c r="H31" s="46"/>
      <c r="I31" s="81"/>
      <c r="J31" s="47"/>
      <c r="K31" s="39">
        <v>1</v>
      </c>
      <c r="L31" s="40"/>
      <c r="M31" s="40"/>
      <c r="N31" s="41">
        <f t="shared" si="0"/>
        <v>-0.3</v>
      </c>
      <c r="O31" s="42" t="s">
        <v>35</v>
      </c>
      <c r="P31" s="42" t="s">
        <v>36</v>
      </c>
      <c r="Q31" s="42" t="s">
        <v>37</v>
      </c>
      <c r="R31" s="42" t="s">
        <v>86</v>
      </c>
      <c r="S31" s="47">
        <f t="shared" si="1"/>
        <v>0</v>
      </c>
      <c r="T31" s="47">
        <f t="shared" si="2"/>
        <v>0</v>
      </c>
      <c r="U31" s="91"/>
      <c r="V31" s="43">
        <f t="shared" si="3"/>
        <v>0</v>
      </c>
      <c r="W31" s="96">
        <f t="shared" si="3"/>
        <v>0</v>
      </c>
      <c r="X31" s="44">
        <f t="shared" si="4"/>
        <v>1</v>
      </c>
      <c r="Y31" s="44">
        <f t="shared" si="4"/>
        <v>1</v>
      </c>
      <c r="Z31" s="41">
        <v>0.7</v>
      </c>
      <c r="AA31" s="41">
        <v>0.7</v>
      </c>
      <c r="AB31" s="41">
        <v>-0.3</v>
      </c>
      <c r="AC31" s="57">
        <v>1626</v>
      </c>
    </row>
    <row r="32" spans="1:29" x14ac:dyDescent="0.25">
      <c r="A32" s="159"/>
      <c r="B32" s="86" t="s">
        <v>77</v>
      </c>
      <c r="C32" s="76" t="s">
        <v>42</v>
      </c>
      <c r="D32" s="1"/>
      <c r="E32" s="55" t="s">
        <v>892</v>
      </c>
      <c r="F32" s="38"/>
      <c r="G32" s="39" t="s">
        <v>38</v>
      </c>
      <c r="H32" s="46"/>
      <c r="I32" s="81"/>
      <c r="J32" s="47"/>
      <c r="K32" s="39">
        <v>1</v>
      </c>
      <c r="L32" s="40"/>
      <c r="M32" s="40"/>
      <c r="N32" s="41">
        <f t="shared" si="0"/>
        <v>-0.3</v>
      </c>
      <c r="O32" s="42" t="s">
        <v>35</v>
      </c>
      <c r="P32" s="42" t="s">
        <v>36</v>
      </c>
      <c r="Q32" s="42" t="s">
        <v>37</v>
      </c>
      <c r="R32" s="42" t="s">
        <v>86</v>
      </c>
      <c r="S32" s="47">
        <f t="shared" si="1"/>
        <v>0</v>
      </c>
      <c r="T32" s="47">
        <f t="shared" si="2"/>
        <v>0</v>
      </c>
      <c r="U32" s="91"/>
      <c r="V32" s="43">
        <f t="shared" si="3"/>
        <v>0</v>
      </c>
      <c r="W32" s="96">
        <f t="shared" si="3"/>
        <v>0</v>
      </c>
      <c r="X32" s="44">
        <f t="shared" si="4"/>
        <v>1</v>
      </c>
      <c r="Y32" s="44">
        <f t="shared" si="4"/>
        <v>1</v>
      </c>
      <c r="Z32" s="41">
        <v>0.7</v>
      </c>
      <c r="AA32" s="41">
        <v>0.7</v>
      </c>
      <c r="AB32" s="41">
        <v>-0.3</v>
      </c>
      <c r="AC32" s="57">
        <v>1627</v>
      </c>
    </row>
    <row r="33" spans="1:29" x14ac:dyDescent="0.25">
      <c r="A33" s="159"/>
      <c r="B33" s="86" t="s">
        <v>78</v>
      </c>
      <c r="C33" s="76" t="s">
        <v>42</v>
      </c>
      <c r="D33" s="1"/>
      <c r="E33" s="55" t="s">
        <v>893</v>
      </c>
      <c r="F33" s="38"/>
      <c r="G33" s="39" t="s">
        <v>38</v>
      </c>
      <c r="H33" s="46"/>
      <c r="I33" s="81"/>
      <c r="J33" s="47"/>
      <c r="K33" s="39">
        <v>1</v>
      </c>
      <c r="L33" s="40"/>
      <c r="M33" s="40"/>
      <c r="N33" s="41">
        <f t="shared" si="0"/>
        <v>-0.3</v>
      </c>
      <c r="O33" s="42" t="s">
        <v>35</v>
      </c>
      <c r="P33" s="42" t="s">
        <v>36</v>
      </c>
      <c r="Q33" s="42" t="s">
        <v>37</v>
      </c>
      <c r="R33" s="42" t="s">
        <v>86</v>
      </c>
      <c r="S33" s="47">
        <f t="shared" si="1"/>
        <v>0</v>
      </c>
      <c r="T33" s="47">
        <f t="shared" si="2"/>
        <v>0</v>
      </c>
      <c r="U33" s="91"/>
      <c r="V33" s="43">
        <f t="shared" si="3"/>
        <v>0</v>
      </c>
      <c r="W33" s="96">
        <f t="shared" si="3"/>
        <v>0</v>
      </c>
      <c r="X33" s="44">
        <f t="shared" si="4"/>
        <v>1</v>
      </c>
      <c r="Y33" s="44">
        <f t="shared" si="4"/>
        <v>1</v>
      </c>
      <c r="Z33" s="41">
        <v>0.7</v>
      </c>
      <c r="AA33" s="41">
        <v>0.7</v>
      </c>
      <c r="AB33" s="41">
        <v>-0.3</v>
      </c>
      <c r="AC33" s="57">
        <v>1628</v>
      </c>
    </row>
    <row r="34" spans="1:29" x14ac:dyDescent="0.25">
      <c r="A34" s="159"/>
      <c r="B34" s="86" t="s">
        <v>79</v>
      </c>
      <c r="C34" s="76" t="s">
        <v>42</v>
      </c>
      <c r="D34" s="1"/>
      <c r="E34" s="55" t="s">
        <v>894</v>
      </c>
      <c r="F34" s="38"/>
      <c r="G34" s="39" t="s">
        <v>38</v>
      </c>
      <c r="H34" s="46"/>
      <c r="I34" s="81"/>
      <c r="J34" s="47"/>
      <c r="K34" s="39">
        <v>1</v>
      </c>
      <c r="L34" s="40"/>
      <c r="M34" s="40"/>
      <c r="N34" s="41">
        <f t="shared" si="0"/>
        <v>-0.3</v>
      </c>
      <c r="O34" s="42" t="s">
        <v>35</v>
      </c>
      <c r="P34" s="42" t="s">
        <v>36</v>
      </c>
      <c r="Q34" s="42" t="s">
        <v>37</v>
      </c>
      <c r="R34" s="42" t="s">
        <v>86</v>
      </c>
      <c r="S34" s="47">
        <f t="shared" si="1"/>
        <v>0</v>
      </c>
      <c r="T34" s="47">
        <f t="shared" si="2"/>
        <v>0</v>
      </c>
      <c r="U34" s="91"/>
      <c r="V34" s="43">
        <f t="shared" si="3"/>
        <v>0</v>
      </c>
      <c r="W34" s="96">
        <f t="shared" si="3"/>
        <v>0</v>
      </c>
      <c r="X34" s="44">
        <f t="shared" si="4"/>
        <v>1</v>
      </c>
      <c r="Y34" s="44">
        <f t="shared" si="4"/>
        <v>1</v>
      </c>
      <c r="Z34" s="41">
        <v>0.7</v>
      </c>
      <c r="AA34" s="41">
        <v>0.7</v>
      </c>
      <c r="AB34" s="41">
        <v>-0.3</v>
      </c>
      <c r="AC34" s="57">
        <v>1629</v>
      </c>
    </row>
    <row r="35" spans="1:29" x14ac:dyDescent="0.25">
      <c r="A35" s="159"/>
      <c r="B35" s="86" t="s">
        <v>80</v>
      </c>
      <c r="C35" s="76" t="s">
        <v>42</v>
      </c>
      <c r="D35" s="1"/>
      <c r="E35" s="55" t="s">
        <v>895</v>
      </c>
      <c r="F35" s="38"/>
      <c r="G35" s="39" t="s">
        <v>38</v>
      </c>
      <c r="H35" s="46"/>
      <c r="I35" s="81"/>
      <c r="J35" s="47"/>
      <c r="K35" s="39">
        <v>1</v>
      </c>
      <c r="L35" s="40"/>
      <c r="M35" s="40"/>
      <c r="N35" s="41">
        <f t="shared" si="0"/>
        <v>-0.3</v>
      </c>
      <c r="O35" s="42" t="s">
        <v>35</v>
      </c>
      <c r="P35" s="42" t="s">
        <v>36</v>
      </c>
      <c r="Q35" s="42" t="s">
        <v>37</v>
      </c>
      <c r="R35" s="42" t="s">
        <v>86</v>
      </c>
      <c r="S35" s="47">
        <f t="shared" si="1"/>
        <v>0</v>
      </c>
      <c r="T35" s="47">
        <f t="shared" si="2"/>
        <v>0</v>
      </c>
      <c r="U35" s="91"/>
      <c r="V35" s="43">
        <f t="shared" si="3"/>
        <v>0</v>
      </c>
      <c r="W35" s="96">
        <f t="shared" si="3"/>
        <v>0</v>
      </c>
      <c r="X35" s="44">
        <f t="shared" si="4"/>
        <v>1</v>
      </c>
      <c r="Y35" s="44">
        <f t="shared" si="4"/>
        <v>1</v>
      </c>
      <c r="Z35" s="41">
        <v>0.7</v>
      </c>
      <c r="AA35" s="41">
        <v>0.7</v>
      </c>
      <c r="AB35" s="41">
        <v>-0.3</v>
      </c>
      <c r="AC35" s="57">
        <v>1630</v>
      </c>
    </row>
    <row r="36" spans="1:29" x14ac:dyDescent="0.25">
      <c r="A36" s="159"/>
      <c r="B36" s="86" t="s">
        <v>81</v>
      </c>
      <c r="C36" s="76" t="s">
        <v>42</v>
      </c>
      <c r="D36" s="1"/>
      <c r="E36" s="55" t="s">
        <v>896</v>
      </c>
      <c r="F36" s="38"/>
      <c r="G36" s="39" t="s">
        <v>38</v>
      </c>
      <c r="H36" s="46"/>
      <c r="I36" s="81"/>
      <c r="J36" s="47"/>
      <c r="K36" s="39">
        <v>1</v>
      </c>
      <c r="L36" s="40"/>
      <c r="M36" s="40"/>
      <c r="N36" s="41">
        <f t="shared" si="0"/>
        <v>-0.3</v>
      </c>
      <c r="O36" s="42" t="s">
        <v>35</v>
      </c>
      <c r="P36" s="42" t="s">
        <v>36</v>
      </c>
      <c r="Q36" s="42" t="s">
        <v>37</v>
      </c>
      <c r="R36" s="42" t="s">
        <v>86</v>
      </c>
      <c r="S36" s="47">
        <f t="shared" si="1"/>
        <v>0</v>
      </c>
      <c r="T36" s="47">
        <f t="shared" si="2"/>
        <v>0</v>
      </c>
      <c r="U36" s="91"/>
      <c r="V36" s="43">
        <f t="shared" si="3"/>
        <v>0</v>
      </c>
      <c r="W36" s="96">
        <f t="shared" si="3"/>
        <v>0</v>
      </c>
      <c r="X36" s="44">
        <f t="shared" si="4"/>
        <v>1</v>
      </c>
      <c r="Y36" s="44">
        <f t="shared" si="4"/>
        <v>1</v>
      </c>
      <c r="Z36" s="41">
        <v>0.7</v>
      </c>
      <c r="AA36" s="41">
        <v>0.7</v>
      </c>
      <c r="AB36" s="41">
        <v>-0.3</v>
      </c>
      <c r="AC36" s="57">
        <v>1631</v>
      </c>
    </row>
    <row r="37" spans="1:29" x14ac:dyDescent="0.25">
      <c r="A37" s="159"/>
      <c r="B37" s="86" t="s">
        <v>82</v>
      </c>
      <c r="C37" s="76" t="s">
        <v>42</v>
      </c>
      <c r="D37" s="1"/>
      <c r="E37" s="55" t="s">
        <v>897</v>
      </c>
      <c r="F37" s="38"/>
      <c r="G37" s="39" t="s">
        <v>38</v>
      </c>
      <c r="H37" s="46"/>
      <c r="I37" s="81"/>
      <c r="J37" s="47"/>
      <c r="K37" s="39">
        <v>1</v>
      </c>
      <c r="L37" s="40"/>
      <c r="M37" s="40"/>
      <c r="N37" s="41">
        <f t="shared" si="0"/>
        <v>-0.3</v>
      </c>
      <c r="O37" s="42" t="s">
        <v>35</v>
      </c>
      <c r="P37" s="42" t="s">
        <v>36</v>
      </c>
      <c r="Q37" s="42" t="s">
        <v>37</v>
      </c>
      <c r="R37" s="42" t="s">
        <v>86</v>
      </c>
      <c r="S37" s="47">
        <f t="shared" si="1"/>
        <v>0</v>
      </c>
      <c r="T37" s="47">
        <f t="shared" si="2"/>
        <v>0</v>
      </c>
      <c r="U37" s="91"/>
      <c r="V37" s="43">
        <f t="shared" si="3"/>
        <v>0</v>
      </c>
      <c r="W37" s="96">
        <f t="shared" si="3"/>
        <v>0</v>
      </c>
      <c r="X37" s="44">
        <f t="shared" si="4"/>
        <v>1</v>
      </c>
      <c r="Y37" s="44">
        <f t="shared" si="4"/>
        <v>1</v>
      </c>
      <c r="Z37" s="41">
        <v>0.7</v>
      </c>
      <c r="AA37" s="41">
        <v>0.7</v>
      </c>
      <c r="AB37" s="41">
        <v>-0.3</v>
      </c>
      <c r="AC37" s="57">
        <v>1632</v>
      </c>
    </row>
    <row r="38" spans="1:29" x14ac:dyDescent="0.25">
      <c r="A38" s="159"/>
      <c r="B38" s="86" t="s">
        <v>83</v>
      </c>
      <c r="C38" s="76" t="s">
        <v>42</v>
      </c>
      <c r="D38" s="1"/>
      <c r="E38" s="55" t="s">
        <v>898</v>
      </c>
      <c r="F38" s="38"/>
      <c r="G38" s="39" t="s">
        <v>38</v>
      </c>
      <c r="H38" s="46"/>
      <c r="I38" s="81"/>
      <c r="J38" s="47"/>
      <c r="K38" s="39">
        <v>1</v>
      </c>
      <c r="L38" s="40"/>
      <c r="M38" s="40"/>
      <c r="N38" s="41">
        <f t="shared" si="0"/>
        <v>-0.3</v>
      </c>
      <c r="O38" s="42" t="s">
        <v>35</v>
      </c>
      <c r="P38" s="42" t="s">
        <v>36</v>
      </c>
      <c r="Q38" s="42" t="s">
        <v>37</v>
      </c>
      <c r="R38" s="42" t="s">
        <v>86</v>
      </c>
      <c r="S38" s="47">
        <f t="shared" si="1"/>
        <v>0</v>
      </c>
      <c r="T38" s="47">
        <f t="shared" si="2"/>
        <v>0</v>
      </c>
      <c r="U38" s="91"/>
      <c r="V38" s="43">
        <f t="shared" si="3"/>
        <v>0</v>
      </c>
      <c r="W38" s="96">
        <f t="shared" si="3"/>
        <v>0</v>
      </c>
      <c r="X38" s="44">
        <f t="shared" si="4"/>
        <v>1</v>
      </c>
      <c r="Y38" s="44">
        <f t="shared" si="4"/>
        <v>1</v>
      </c>
      <c r="Z38" s="41">
        <v>0.7</v>
      </c>
      <c r="AA38" s="41">
        <v>0.7</v>
      </c>
      <c r="AB38" s="41">
        <v>-0.3</v>
      </c>
      <c r="AC38" s="57">
        <v>1633</v>
      </c>
    </row>
    <row r="39" spans="1:29" x14ac:dyDescent="0.25">
      <c r="A39" s="159"/>
      <c r="B39" s="86" t="s">
        <v>202</v>
      </c>
      <c r="C39" s="76" t="s">
        <v>42</v>
      </c>
      <c r="D39" s="1"/>
      <c r="E39" s="55" t="s">
        <v>899</v>
      </c>
      <c r="F39" s="38"/>
      <c r="G39" s="39" t="s">
        <v>38</v>
      </c>
      <c r="H39" s="46"/>
      <c r="I39" s="81"/>
      <c r="J39" s="47"/>
      <c r="K39" s="39">
        <v>1</v>
      </c>
      <c r="L39" s="40"/>
      <c r="M39" s="40"/>
      <c r="N39" s="41">
        <f t="shared" ref="N39:N46" si="5">IF((Y39-X39)&gt;1,Z39,IF((Y39-X39)=1,AA39,AB39))</f>
        <v>-0.3</v>
      </c>
      <c r="O39" s="42" t="s">
        <v>35</v>
      </c>
      <c r="P39" s="42" t="s">
        <v>36</v>
      </c>
      <c r="Q39" s="42" t="s">
        <v>37</v>
      </c>
      <c r="R39" s="42" t="s">
        <v>86</v>
      </c>
      <c r="S39" s="47">
        <f t="shared" ref="S39:S46" si="6">J39</f>
        <v>0</v>
      </c>
      <c r="T39" s="47">
        <f t="shared" ref="T39:T46" si="7">S39</f>
        <v>0</v>
      </c>
      <c r="U39" s="91"/>
      <c r="V39" s="43">
        <f t="shared" ref="V39:V46" si="8">DAY(L39)</f>
        <v>0</v>
      </c>
      <c r="W39" s="96">
        <f t="shared" ref="W39:W46" si="9">DAY(M39)</f>
        <v>0</v>
      </c>
      <c r="X39" s="44">
        <f t="shared" ref="X39:X46" si="10">MONTH(L39)</f>
        <v>1</v>
      </c>
      <c r="Y39" s="44">
        <f t="shared" ref="Y39:Y46" si="11">MONTH(M39)</f>
        <v>1</v>
      </c>
      <c r="Z39" s="41">
        <v>0.7</v>
      </c>
      <c r="AA39" s="41">
        <v>0.7</v>
      </c>
      <c r="AB39" s="41">
        <v>-0.3</v>
      </c>
      <c r="AC39" s="57">
        <v>1634</v>
      </c>
    </row>
    <row r="40" spans="1:29" x14ac:dyDescent="0.25">
      <c r="A40" s="159"/>
      <c r="B40" s="86" t="s">
        <v>203</v>
      </c>
      <c r="C40" s="76" t="s">
        <v>42</v>
      </c>
      <c r="D40" s="1"/>
      <c r="E40" s="55" t="s">
        <v>900</v>
      </c>
      <c r="F40" s="38"/>
      <c r="G40" s="39" t="s">
        <v>38</v>
      </c>
      <c r="H40" s="46"/>
      <c r="I40" s="81"/>
      <c r="J40" s="47"/>
      <c r="K40" s="39">
        <v>1</v>
      </c>
      <c r="L40" s="40"/>
      <c r="M40" s="40"/>
      <c r="N40" s="41">
        <f t="shared" si="5"/>
        <v>-0.3</v>
      </c>
      <c r="O40" s="42" t="s">
        <v>35</v>
      </c>
      <c r="P40" s="42" t="s">
        <v>36</v>
      </c>
      <c r="Q40" s="42" t="s">
        <v>37</v>
      </c>
      <c r="R40" s="42" t="s">
        <v>86</v>
      </c>
      <c r="S40" s="47">
        <f t="shared" si="6"/>
        <v>0</v>
      </c>
      <c r="T40" s="47">
        <f t="shared" si="7"/>
        <v>0</v>
      </c>
      <c r="U40" s="91"/>
      <c r="V40" s="43">
        <f t="shared" si="8"/>
        <v>0</v>
      </c>
      <c r="W40" s="96">
        <f t="shared" si="9"/>
        <v>0</v>
      </c>
      <c r="X40" s="44">
        <f t="shared" si="10"/>
        <v>1</v>
      </c>
      <c r="Y40" s="44">
        <f t="shared" si="11"/>
        <v>1</v>
      </c>
      <c r="Z40" s="41">
        <v>0.7</v>
      </c>
      <c r="AA40" s="41">
        <v>0.7</v>
      </c>
      <c r="AB40" s="41">
        <v>-0.3</v>
      </c>
      <c r="AC40" s="57">
        <v>1635</v>
      </c>
    </row>
    <row r="41" spans="1:29" x14ac:dyDescent="0.25">
      <c r="A41" s="159"/>
      <c r="B41" s="86" t="s">
        <v>204</v>
      </c>
      <c r="C41" s="76" t="s">
        <v>42</v>
      </c>
      <c r="D41" s="1"/>
      <c r="E41" s="55" t="s">
        <v>901</v>
      </c>
      <c r="F41" s="38"/>
      <c r="G41" s="39" t="s">
        <v>38</v>
      </c>
      <c r="H41" s="46"/>
      <c r="I41" s="81"/>
      <c r="J41" s="47"/>
      <c r="K41" s="39">
        <v>1</v>
      </c>
      <c r="L41" s="40"/>
      <c r="M41" s="40"/>
      <c r="N41" s="41">
        <f t="shared" si="5"/>
        <v>-0.3</v>
      </c>
      <c r="O41" s="42" t="s">
        <v>35</v>
      </c>
      <c r="P41" s="42" t="s">
        <v>36</v>
      </c>
      <c r="Q41" s="42" t="s">
        <v>37</v>
      </c>
      <c r="R41" s="42" t="s">
        <v>86</v>
      </c>
      <c r="S41" s="47">
        <f t="shared" si="6"/>
        <v>0</v>
      </c>
      <c r="T41" s="47">
        <f t="shared" si="7"/>
        <v>0</v>
      </c>
      <c r="U41" s="91"/>
      <c r="V41" s="43">
        <f t="shared" si="8"/>
        <v>0</v>
      </c>
      <c r="W41" s="96">
        <f t="shared" si="9"/>
        <v>0</v>
      </c>
      <c r="X41" s="44">
        <f t="shared" si="10"/>
        <v>1</v>
      </c>
      <c r="Y41" s="44">
        <f t="shared" si="11"/>
        <v>1</v>
      </c>
      <c r="Z41" s="41">
        <v>0.7</v>
      </c>
      <c r="AA41" s="41">
        <v>0.7</v>
      </c>
      <c r="AB41" s="41">
        <v>-0.3</v>
      </c>
      <c r="AC41" s="57">
        <v>1636</v>
      </c>
    </row>
    <row r="42" spans="1:29" x14ac:dyDescent="0.25">
      <c r="A42" s="159"/>
      <c r="B42" s="86" t="s">
        <v>205</v>
      </c>
      <c r="C42" s="76" t="s">
        <v>42</v>
      </c>
      <c r="D42" s="1"/>
      <c r="E42" s="55" t="s">
        <v>902</v>
      </c>
      <c r="F42" s="38"/>
      <c r="G42" s="39" t="s">
        <v>38</v>
      </c>
      <c r="H42" s="46"/>
      <c r="I42" s="81"/>
      <c r="J42" s="47"/>
      <c r="K42" s="39">
        <v>1</v>
      </c>
      <c r="L42" s="40"/>
      <c r="M42" s="40"/>
      <c r="N42" s="41">
        <f t="shared" si="5"/>
        <v>-0.3</v>
      </c>
      <c r="O42" s="42" t="s">
        <v>35</v>
      </c>
      <c r="P42" s="42" t="s">
        <v>36</v>
      </c>
      <c r="Q42" s="42" t="s">
        <v>37</v>
      </c>
      <c r="R42" s="42" t="s">
        <v>86</v>
      </c>
      <c r="S42" s="47">
        <f t="shared" si="6"/>
        <v>0</v>
      </c>
      <c r="T42" s="47">
        <f t="shared" si="7"/>
        <v>0</v>
      </c>
      <c r="U42" s="91"/>
      <c r="V42" s="43">
        <f t="shared" si="8"/>
        <v>0</v>
      </c>
      <c r="W42" s="96">
        <f t="shared" si="9"/>
        <v>0</v>
      </c>
      <c r="X42" s="44">
        <f t="shared" si="10"/>
        <v>1</v>
      </c>
      <c r="Y42" s="44">
        <f t="shared" si="11"/>
        <v>1</v>
      </c>
      <c r="Z42" s="41">
        <v>0.7</v>
      </c>
      <c r="AA42" s="41">
        <v>0.7</v>
      </c>
      <c r="AB42" s="41">
        <v>-0.3</v>
      </c>
      <c r="AC42" s="57">
        <v>1637</v>
      </c>
    </row>
    <row r="43" spans="1:29" x14ac:dyDescent="0.25">
      <c r="A43" s="159"/>
      <c r="B43" s="86" t="s">
        <v>206</v>
      </c>
      <c r="C43" s="76" t="s">
        <v>42</v>
      </c>
      <c r="D43" s="1"/>
      <c r="E43" s="55" t="s">
        <v>903</v>
      </c>
      <c r="F43" s="38"/>
      <c r="G43" s="39" t="s">
        <v>38</v>
      </c>
      <c r="H43" s="46"/>
      <c r="I43" s="81"/>
      <c r="J43" s="47"/>
      <c r="K43" s="39">
        <v>1</v>
      </c>
      <c r="L43" s="40"/>
      <c r="M43" s="40"/>
      <c r="N43" s="41">
        <f t="shared" si="5"/>
        <v>-0.3</v>
      </c>
      <c r="O43" s="42" t="s">
        <v>35</v>
      </c>
      <c r="P43" s="42" t="s">
        <v>36</v>
      </c>
      <c r="Q43" s="42" t="s">
        <v>37</v>
      </c>
      <c r="R43" s="42" t="s">
        <v>86</v>
      </c>
      <c r="S43" s="47">
        <f t="shared" si="6"/>
        <v>0</v>
      </c>
      <c r="T43" s="47">
        <f t="shared" si="7"/>
        <v>0</v>
      </c>
      <c r="U43" s="91"/>
      <c r="V43" s="43">
        <f t="shared" si="8"/>
        <v>0</v>
      </c>
      <c r="W43" s="96">
        <f t="shared" si="9"/>
        <v>0</v>
      </c>
      <c r="X43" s="44">
        <f t="shared" si="10"/>
        <v>1</v>
      </c>
      <c r="Y43" s="44">
        <f t="shared" si="11"/>
        <v>1</v>
      </c>
      <c r="Z43" s="41">
        <v>0.7</v>
      </c>
      <c r="AA43" s="41">
        <v>0.7</v>
      </c>
      <c r="AB43" s="41">
        <v>-0.3</v>
      </c>
      <c r="AC43" s="57">
        <v>1638</v>
      </c>
    </row>
    <row r="44" spans="1:29" x14ac:dyDescent="0.25">
      <c r="A44" s="159"/>
      <c r="B44" s="86" t="s">
        <v>207</v>
      </c>
      <c r="C44" s="76" t="s">
        <v>42</v>
      </c>
      <c r="D44" s="1"/>
      <c r="E44" s="55" t="s">
        <v>904</v>
      </c>
      <c r="F44" s="38"/>
      <c r="G44" s="39" t="s">
        <v>38</v>
      </c>
      <c r="H44" s="46"/>
      <c r="I44" s="81"/>
      <c r="J44" s="47"/>
      <c r="K44" s="39">
        <v>1</v>
      </c>
      <c r="L44" s="40"/>
      <c r="M44" s="40"/>
      <c r="N44" s="41">
        <f t="shared" si="5"/>
        <v>-0.3</v>
      </c>
      <c r="O44" s="42" t="s">
        <v>35</v>
      </c>
      <c r="P44" s="42" t="s">
        <v>36</v>
      </c>
      <c r="Q44" s="42" t="s">
        <v>37</v>
      </c>
      <c r="R44" s="42" t="s">
        <v>86</v>
      </c>
      <c r="S44" s="47">
        <f t="shared" si="6"/>
        <v>0</v>
      </c>
      <c r="T44" s="47">
        <f t="shared" si="7"/>
        <v>0</v>
      </c>
      <c r="U44" s="91"/>
      <c r="V44" s="43">
        <f t="shared" si="8"/>
        <v>0</v>
      </c>
      <c r="W44" s="96">
        <f t="shared" si="9"/>
        <v>0</v>
      </c>
      <c r="X44" s="44">
        <f t="shared" si="10"/>
        <v>1</v>
      </c>
      <c r="Y44" s="44">
        <f t="shared" si="11"/>
        <v>1</v>
      </c>
      <c r="Z44" s="41">
        <v>0.7</v>
      </c>
      <c r="AA44" s="41">
        <v>0.7</v>
      </c>
      <c r="AB44" s="41">
        <v>-0.3</v>
      </c>
      <c r="AC44" s="57">
        <v>1639</v>
      </c>
    </row>
    <row r="45" spans="1:29" x14ac:dyDescent="0.25">
      <c r="A45" s="159"/>
      <c r="B45" s="86" t="s">
        <v>208</v>
      </c>
      <c r="C45" s="76" t="s">
        <v>42</v>
      </c>
      <c r="D45" s="1"/>
      <c r="E45" s="55" t="s">
        <v>905</v>
      </c>
      <c r="F45" s="38"/>
      <c r="G45" s="39" t="s">
        <v>38</v>
      </c>
      <c r="H45" s="46"/>
      <c r="I45" s="81"/>
      <c r="J45" s="47"/>
      <c r="K45" s="39">
        <v>1</v>
      </c>
      <c r="L45" s="40"/>
      <c r="M45" s="40"/>
      <c r="N45" s="41">
        <f t="shared" si="5"/>
        <v>-0.3</v>
      </c>
      <c r="O45" s="42" t="s">
        <v>35</v>
      </c>
      <c r="P45" s="42" t="s">
        <v>36</v>
      </c>
      <c r="Q45" s="42" t="s">
        <v>37</v>
      </c>
      <c r="R45" s="42" t="s">
        <v>86</v>
      </c>
      <c r="S45" s="47">
        <f t="shared" si="6"/>
        <v>0</v>
      </c>
      <c r="T45" s="47">
        <f t="shared" si="7"/>
        <v>0</v>
      </c>
      <c r="U45" s="91"/>
      <c r="V45" s="43">
        <f t="shared" si="8"/>
        <v>0</v>
      </c>
      <c r="W45" s="96">
        <f t="shared" si="9"/>
        <v>0</v>
      </c>
      <c r="X45" s="44">
        <f t="shared" si="10"/>
        <v>1</v>
      </c>
      <c r="Y45" s="44">
        <f t="shared" si="11"/>
        <v>1</v>
      </c>
      <c r="Z45" s="41">
        <v>0.7</v>
      </c>
      <c r="AA45" s="41">
        <v>0.7</v>
      </c>
      <c r="AB45" s="41">
        <v>-0.3</v>
      </c>
      <c r="AC45" s="57">
        <v>1640</v>
      </c>
    </row>
    <row r="46" spans="1:29" x14ac:dyDescent="0.25">
      <c r="A46" s="159"/>
      <c r="B46" s="86" t="s">
        <v>209</v>
      </c>
      <c r="C46" s="76" t="s">
        <v>42</v>
      </c>
      <c r="D46" s="1"/>
      <c r="E46" s="55" t="s">
        <v>906</v>
      </c>
      <c r="F46" s="38"/>
      <c r="G46" s="39" t="s">
        <v>38</v>
      </c>
      <c r="H46" s="46"/>
      <c r="I46" s="81"/>
      <c r="J46" s="47"/>
      <c r="K46" s="39">
        <v>1</v>
      </c>
      <c r="L46" s="40"/>
      <c r="M46" s="40"/>
      <c r="N46" s="41">
        <f t="shared" si="5"/>
        <v>-0.3</v>
      </c>
      <c r="O46" s="42" t="s">
        <v>35</v>
      </c>
      <c r="P46" s="42" t="s">
        <v>36</v>
      </c>
      <c r="Q46" s="42" t="s">
        <v>37</v>
      </c>
      <c r="R46" s="42" t="s">
        <v>86</v>
      </c>
      <c r="S46" s="47">
        <f t="shared" si="6"/>
        <v>0</v>
      </c>
      <c r="T46" s="47">
        <f t="shared" si="7"/>
        <v>0</v>
      </c>
      <c r="U46" s="91"/>
      <c r="V46" s="43">
        <f t="shared" si="8"/>
        <v>0</v>
      </c>
      <c r="W46" s="96">
        <f t="shared" si="9"/>
        <v>0</v>
      </c>
      <c r="X46" s="44">
        <f t="shared" si="10"/>
        <v>1</v>
      </c>
      <c r="Y46" s="44">
        <f t="shared" si="11"/>
        <v>1</v>
      </c>
      <c r="Z46" s="41">
        <v>0.7</v>
      </c>
      <c r="AA46" s="41">
        <v>0.7</v>
      </c>
      <c r="AB46" s="41">
        <v>-0.3</v>
      </c>
      <c r="AC46" s="57">
        <v>1641</v>
      </c>
    </row>
    <row r="47" spans="1:29" x14ac:dyDescent="0.25">
      <c r="A47" s="159"/>
      <c r="B47" s="86" t="s">
        <v>450</v>
      </c>
      <c r="C47" s="76" t="s">
        <v>42</v>
      </c>
      <c r="D47" s="1"/>
      <c r="E47" s="55" t="s">
        <v>907</v>
      </c>
      <c r="F47" s="38"/>
      <c r="G47" s="39" t="s">
        <v>38</v>
      </c>
      <c r="H47" s="46"/>
      <c r="I47" s="81"/>
      <c r="J47" s="47"/>
      <c r="K47" s="39">
        <v>1</v>
      </c>
      <c r="L47" s="40"/>
      <c r="M47" s="40"/>
      <c r="N47" s="41">
        <f t="shared" ref="N47:N55" si="12">IF((Y47-X47)&gt;1,Z47,IF((Y47-X47)=1,AA47,AB47))</f>
        <v>-0.3</v>
      </c>
      <c r="O47" s="42" t="s">
        <v>35</v>
      </c>
      <c r="P47" s="42" t="s">
        <v>36</v>
      </c>
      <c r="Q47" s="42" t="s">
        <v>37</v>
      </c>
      <c r="R47" s="42" t="s">
        <v>86</v>
      </c>
      <c r="S47" s="47">
        <f t="shared" ref="S47:S55" si="13">J47</f>
        <v>0</v>
      </c>
      <c r="T47" s="47">
        <f t="shared" ref="T47:T55" si="14">S47</f>
        <v>0</v>
      </c>
      <c r="U47" s="91"/>
      <c r="V47" s="43">
        <f t="shared" ref="V47:V55" si="15">DAY(L47)</f>
        <v>0</v>
      </c>
      <c r="W47" s="96">
        <f t="shared" ref="W47:W55" si="16">DAY(M47)</f>
        <v>0</v>
      </c>
      <c r="X47" s="44">
        <f t="shared" ref="X47:X55" si="17">MONTH(L47)</f>
        <v>1</v>
      </c>
      <c r="Y47" s="44">
        <f t="shared" ref="Y47:Y55" si="18">MONTH(M47)</f>
        <v>1</v>
      </c>
      <c r="Z47" s="41">
        <v>0.7</v>
      </c>
      <c r="AA47" s="41">
        <v>0.7</v>
      </c>
      <c r="AB47" s="41">
        <v>-0.3</v>
      </c>
      <c r="AC47" s="57">
        <v>1642</v>
      </c>
    </row>
    <row r="48" spans="1:29" x14ac:dyDescent="0.25">
      <c r="A48" s="159"/>
      <c r="B48" s="86" t="s">
        <v>451</v>
      </c>
      <c r="C48" s="76" t="s">
        <v>42</v>
      </c>
      <c r="D48" s="1"/>
      <c r="E48" s="55" t="s">
        <v>908</v>
      </c>
      <c r="F48" s="38"/>
      <c r="G48" s="39" t="s">
        <v>38</v>
      </c>
      <c r="H48" s="46"/>
      <c r="I48" s="81"/>
      <c r="J48" s="47"/>
      <c r="K48" s="39">
        <v>1</v>
      </c>
      <c r="L48" s="40"/>
      <c r="M48" s="40"/>
      <c r="N48" s="41">
        <f t="shared" si="12"/>
        <v>-0.3</v>
      </c>
      <c r="O48" s="42" t="s">
        <v>35</v>
      </c>
      <c r="P48" s="42" t="s">
        <v>36</v>
      </c>
      <c r="Q48" s="42" t="s">
        <v>37</v>
      </c>
      <c r="R48" s="42" t="s">
        <v>86</v>
      </c>
      <c r="S48" s="47">
        <f t="shared" si="13"/>
        <v>0</v>
      </c>
      <c r="T48" s="47">
        <f t="shared" si="14"/>
        <v>0</v>
      </c>
      <c r="U48" s="91"/>
      <c r="V48" s="43">
        <f t="shared" si="15"/>
        <v>0</v>
      </c>
      <c r="W48" s="96">
        <f t="shared" si="16"/>
        <v>0</v>
      </c>
      <c r="X48" s="44">
        <f t="shared" si="17"/>
        <v>1</v>
      </c>
      <c r="Y48" s="44">
        <f t="shared" si="18"/>
        <v>1</v>
      </c>
      <c r="Z48" s="41">
        <v>0.7</v>
      </c>
      <c r="AA48" s="41">
        <v>0.7</v>
      </c>
      <c r="AB48" s="41">
        <v>-0.3</v>
      </c>
      <c r="AC48" s="57">
        <v>1643</v>
      </c>
    </row>
    <row r="49" spans="1:29" x14ac:dyDescent="0.25">
      <c r="A49" s="159"/>
      <c r="B49" s="86" t="s">
        <v>452</v>
      </c>
      <c r="C49" s="76" t="s">
        <v>42</v>
      </c>
      <c r="D49" s="1"/>
      <c r="E49" s="55" t="s">
        <v>909</v>
      </c>
      <c r="F49" s="38"/>
      <c r="G49" s="39" t="s">
        <v>38</v>
      </c>
      <c r="H49" s="46"/>
      <c r="I49" s="81"/>
      <c r="J49" s="47"/>
      <c r="K49" s="39">
        <v>1</v>
      </c>
      <c r="L49" s="40"/>
      <c r="M49" s="40"/>
      <c r="N49" s="41">
        <f t="shared" si="12"/>
        <v>-0.3</v>
      </c>
      <c r="O49" s="42" t="s">
        <v>35</v>
      </c>
      <c r="P49" s="42" t="s">
        <v>36</v>
      </c>
      <c r="Q49" s="42" t="s">
        <v>37</v>
      </c>
      <c r="R49" s="42" t="s">
        <v>86</v>
      </c>
      <c r="S49" s="47">
        <f t="shared" si="13"/>
        <v>0</v>
      </c>
      <c r="T49" s="47">
        <f t="shared" si="14"/>
        <v>0</v>
      </c>
      <c r="U49" s="91"/>
      <c r="V49" s="43">
        <f t="shared" si="15"/>
        <v>0</v>
      </c>
      <c r="W49" s="96">
        <f t="shared" si="16"/>
        <v>0</v>
      </c>
      <c r="X49" s="44">
        <f t="shared" si="17"/>
        <v>1</v>
      </c>
      <c r="Y49" s="44">
        <f t="shared" si="18"/>
        <v>1</v>
      </c>
      <c r="Z49" s="41">
        <v>0.7</v>
      </c>
      <c r="AA49" s="41">
        <v>0.7</v>
      </c>
      <c r="AB49" s="41">
        <v>-0.3</v>
      </c>
      <c r="AC49" s="57">
        <v>1644</v>
      </c>
    </row>
    <row r="50" spans="1:29" x14ac:dyDescent="0.25">
      <c r="A50" s="159"/>
      <c r="B50" s="86" t="s">
        <v>453</v>
      </c>
      <c r="C50" s="76" t="s">
        <v>42</v>
      </c>
      <c r="D50" s="1"/>
      <c r="E50" s="55" t="s">
        <v>910</v>
      </c>
      <c r="F50" s="38"/>
      <c r="G50" s="39" t="s">
        <v>38</v>
      </c>
      <c r="H50" s="46"/>
      <c r="I50" s="81"/>
      <c r="J50" s="47"/>
      <c r="K50" s="39">
        <v>1</v>
      </c>
      <c r="L50" s="40"/>
      <c r="M50" s="40"/>
      <c r="N50" s="41">
        <f t="shared" si="12"/>
        <v>-0.3</v>
      </c>
      <c r="O50" s="42" t="s">
        <v>35</v>
      </c>
      <c r="P50" s="42" t="s">
        <v>36</v>
      </c>
      <c r="Q50" s="42" t="s">
        <v>37</v>
      </c>
      <c r="R50" s="42" t="s">
        <v>86</v>
      </c>
      <c r="S50" s="47">
        <f t="shared" si="13"/>
        <v>0</v>
      </c>
      <c r="T50" s="47">
        <f t="shared" si="14"/>
        <v>0</v>
      </c>
      <c r="U50" s="91"/>
      <c r="V50" s="43">
        <f t="shared" si="15"/>
        <v>0</v>
      </c>
      <c r="W50" s="96">
        <f t="shared" si="16"/>
        <v>0</v>
      </c>
      <c r="X50" s="44">
        <f t="shared" si="17"/>
        <v>1</v>
      </c>
      <c r="Y50" s="44">
        <f t="shared" si="18"/>
        <v>1</v>
      </c>
      <c r="Z50" s="41">
        <v>0.7</v>
      </c>
      <c r="AA50" s="41">
        <v>0.7</v>
      </c>
      <c r="AB50" s="41">
        <v>-0.3</v>
      </c>
      <c r="AC50" s="57">
        <v>1645</v>
      </c>
    </row>
    <row r="51" spans="1:29" x14ac:dyDescent="0.25">
      <c r="A51" s="159"/>
      <c r="B51" s="86" t="s">
        <v>454</v>
      </c>
      <c r="C51" s="76" t="s">
        <v>42</v>
      </c>
      <c r="D51" s="1"/>
      <c r="E51" s="55" t="s">
        <v>911</v>
      </c>
      <c r="F51" s="38"/>
      <c r="G51" s="39" t="s">
        <v>38</v>
      </c>
      <c r="H51" s="46"/>
      <c r="I51" s="81"/>
      <c r="J51" s="47"/>
      <c r="K51" s="39">
        <v>1</v>
      </c>
      <c r="L51" s="40"/>
      <c r="M51" s="40"/>
      <c r="N51" s="41">
        <f t="shared" si="12"/>
        <v>-0.3</v>
      </c>
      <c r="O51" s="42" t="s">
        <v>35</v>
      </c>
      <c r="P51" s="42" t="s">
        <v>36</v>
      </c>
      <c r="Q51" s="42" t="s">
        <v>37</v>
      </c>
      <c r="R51" s="42" t="s">
        <v>86</v>
      </c>
      <c r="S51" s="47">
        <f t="shared" si="13"/>
        <v>0</v>
      </c>
      <c r="T51" s="47">
        <f t="shared" si="14"/>
        <v>0</v>
      </c>
      <c r="U51" s="91"/>
      <c r="V51" s="43">
        <f t="shared" si="15"/>
        <v>0</v>
      </c>
      <c r="W51" s="96">
        <f t="shared" si="16"/>
        <v>0</v>
      </c>
      <c r="X51" s="44">
        <f t="shared" si="17"/>
        <v>1</v>
      </c>
      <c r="Y51" s="44">
        <f t="shared" si="18"/>
        <v>1</v>
      </c>
      <c r="Z51" s="41">
        <v>0.7</v>
      </c>
      <c r="AA51" s="41">
        <v>0.7</v>
      </c>
      <c r="AB51" s="41">
        <v>-0.3</v>
      </c>
      <c r="AC51" s="57">
        <v>1646</v>
      </c>
    </row>
    <row r="52" spans="1:29" x14ac:dyDescent="0.25">
      <c r="A52" s="159"/>
      <c r="B52" s="86" t="s">
        <v>455</v>
      </c>
      <c r="C52" s="76" t="s">
        <v>42</v>
      </c>
      <c r="D52" s="1"/>
      <c r="E52" s="55" t="s">
        <v>912</v>
      </c>
      <c r="F52" s="38"/>
      <c r="G52" s="39" t="s">
        <v>38</v>
      </c>
      <c r="H52" s="46"/>
      <c r="I52" s="81"/>
      <c r="J52" s="47"/>
      <c r="K52" s="39">
        <v>1</v>
      </c>
      <c r="L52" s="40"/>
      <c r="M52" s="40"/>
      <c r="N52" s="41">
        <f t="shared" si="12"/>
        <v>-0.3</v>
      </c>
      <c r="O52" s="42" t="s">
        <v>35</v>
      </c>
      <c r="P52" s="42" t="s">
        <v>36</v>
      </c>
      <c r="Q52" s="42" t="s">
        <v>37</v>
      </c>
      <c r="R52" s="42" t="s">
        <v>86</v>
      </c>
      <c r="S52" s="47">
        <f t="shared" si="13"/>
        <v>0</v>
      </c>
      <c r="T52" s="47">
        <f t="shared" si="14"/>
        <v>0</v>
      </c>
      <c r="U52" s="91"/>
      <c r="V52" s="43">
        <f t="shared" si="15"/>
        <v>0</v>
      </c>
      <c r="W52" s="96">
        <f t="shared" si="16"/>
        <v>0</v>
      </c>
      <c r="X52" s="44">
        <f t="shared" si="17"/>
        <v>1</v>
      </c>
      <c r="Y52" s="44">
        <f t="shared" si="18"/>
        <v>1</v>
      </c>
      <c r="Z52" s="41">
        <v>0.7</v>
      </c>
      <c r="AA52" s="41">
        <v>0.7</v>
      </c>
      <c r="AB52" s="41">
        <v>-0.3</v>
      </c>
      <c r="AC52" s="57">
        <v>1647</v>
      </c>
    </row>
    <row r="53" spans="1:29" x14ac:dyDescent="0.25">
      <c r="A53" s="159"/>
      <c r="B53" s="86" t="s">
        <v>456</v>
      </c>
      <c r="C53" s="76" t="s">
        <v>42</v>
      </c>
      <c r="D53" s="1"/>
      <c r="E53" s="55" t="s">
        <v>913</v>
      </c>
      <c r="F53" s="38"/>
      <c r="G53" s="39" t="s">
        <v>38</v>
      </c>
      <c r="H53" s="46"/>
      <c r="I53" s="81"/>
      <c r="J53" s="47"/>
      <c r="K53" s="39">
        <v>1</v>
      </c>
      <c r="L53" s="40"/>
      <c r="M53" s="40"/>
      <c r="N53" s="41">
        <f t="shared" si="12"/>
        <v>-0.3</v>
      </c>
      <c r="O53" s="42" t="s">
        <v>35</v>
      </c>
      <c r="P53" s="42" t="s">
        <v>36</v>
      </c>
      <c r="Q53" s="42" t="s">
        <v>37</v>
      </c>
      <c r="R53" s="42" t="s">
        <v>86</v>
      </c>
      <c r="S53" s="47">
        <f t="shared" si="13"/>
        <v>0</v>
      </c>
      <c r="T53" s="47">
        <f t="shared" si="14"/>
        <v>0</v>
      </c>
      <c r="U53" s="91"/>
      <c r="V53" s="43">
        <f t="shared" si="15"/>
        <v>0</v>
      </c>
      <c r="W53" s="96">
        <f t="shared" si="16"/>
        <v>0</v>
      </c>
      <c r="X53" s="44">
        <f t="shared" si="17"/>
        <v>1</v>
      </c>
      <c r="Y53" s="44">
        <f t="shared" si="18"/>
        <v>1</v>
      </c>
      <c r="Z53" s="41">
        <v>0.7</v>
      </c>
      <c r="AA53" s="41">
        <v>0.7</v>
      </c>
      <c r="AB53" s="41">
        <v>-0.3</v>
      </c>
      <c r="AC53" s="57">
        <v>1648</v>
      </c>
    </row>
    <row r="54" spans="1:29" x14ac:dyDescent="0.25">
      <c r="A54" s="159"/>
      <c r="B54" s="86" t="s">
        <v>457</v>
      </c>
      <c r="C54" s="76" t="s">
        <v>42</v>
      </c>
      <c r="D54" s="1"/>
      <c r="E54" s="55" t="s">
        <v>914</v>
      </c>
      <c r="F54" s="38"/>
      <c r="G54" s="39" t="s">
        <v>38</v>
      </c>
      <c r="H54" s="46"/>
      <c r="I54" s="81"/>
      <c r="J54" s="47"/>
      <c r="K54" s="39">
        <v>1</v>
      </c>
      <c r="L54" s="40"/>
      <c r="M54" s="40"/>
      <c r="N54" s="41">
        <f t="shared" si="12"/>
        <v>-0.3</v>
      </c>
      <c r="O54" s="42" t="s">
        <v>35</v>
      </c>
      <c r="P54" s="42" t="s">
        <v>36</v>
      </c>
      <c r="Q54" s="42" t="s">
        <v>37</v>
      </c>
      <c r="R54" s="42" t="s">
        <v>86</v>
      </c>
      <c r="S54" s="47">
        <f t="shared" si="13"/>
        <v>0</v>
      </c>
      <c r="T54" s="47">
        <f t="shared" si="14"/>
        <v>0</v>
      </c>
      <c r="U54" s="91"/>
      <c r="V54" s="43">
        <f t="shared" si="15"/>
        <v>0</v>
      </c>
      <c r="W54" s="96">
        <f t="shared" si="16"/>
        <v>0</v>
      </c>
      <c r="X54" s="44">
        <f t="shared" si="17"/>
        <v>1</v>
      </c>
      <c r="Y54" s="44">
        <f t="shared" si="18"/>
        <v>1</v>
      </c>
      <c r="Z54" s="41">
        <v>0.7</v>
      </c>
      <c r="AA54" s="41">
        <v>0.7</v>
      </c>
      <c r="AB54" s="41">
        <v>-0.3</v>
      </c>
      <c r="AC54" s="57">
        <v>1649</v>
      </c>
    </row>
    <row r="55" spans="1:29" x14ac:dyDescent="0.25">
      <c r="A55" s="159"/>
      <c r="B55" s="86" t="s">
        <v>458</v>
      </c>
      <c r="C55" s="76" t="s">
        <v>42</v>
      </c>
      <c r="D55" s="1"/>
      <c r="E55" s="55" t="s">
        <v>915</v>
      </c>
      <c r="F55" s="38"/>
      <c r="G55" s="39" t="s">
        <v>38</v>
      </c>
      <c r="H55" s="46"/>
      <c r="I55" s="81"/>
      <c r="J55" s="47"/>
      <c r="K55" s="39">
        <v>1</v>
      </c>
      <c r="L55" s="40"/>
      <c r="M55" s="40"/>
      <c r="N55" s="41">
        <f t="shared" si="12"/>
        <v>-0.3</v>
      </c>
      <c r="O55" s="42" t="s">
        <v>35</v>
      </c>
      <c r="P55" s="42" t="s">
        <v>36</v>
      </c>
      <c r="Q55" s="42" t="s">
        <v>37</v>
      </c>
      <c r="R55" s="42" t="s">
        <v>86</v>
      </c>
      <c r="S55" s="47">
        <f t="shared" si="13"/>
        <v>0</v>
      </c>
      <c r="T55" s="47">
        <f t="shared" si="14"/>
        <v>0</v>
      </c>
      <c r="U55" s="91"/>
      <c r="V55" s="43">
        <f t="shared" si="15"/>
        <v>0</v>
      </c>
      <c r="W55" s="96">
        <f t="shared" si="16"/>
        <v>0</v>
      </c>
      <c r="X55" s="44">
        <f t="shared" si="17"/>
        <v>1</v>
      </c>
      <c r="Y55" s="44">
        <f t="shared" si="18"/>
        <v>1</v>
      </c>
      <c r="Z55" s="41">
        <v>0.7</v>
      </c>
      <c r="AA55" s="41">
        <v>0.7</v>
      </c>
      <c r="AB55" s="41">
        <v>-0.3</v>
      </c>
      <c r="AC55" s="57">
        <v>1650</v>
      </c>
    </row>
    <row r="56" spans="1:29" x14ac:dyDescent="0.25">
      <c r="I56" s="85"/>
      <c r="V56" s="84"/>
    </row>
    <row r="57" spans="1:29" x14ac:dyDescent="0.25">
      <c r="I57" s="85"/>
      <c r="V57" s="84"/>
    </row>
    <row r="58" spans="1:29" x14ac:dyDescent="0.25">
      <c r="I58" s="85"/>
      <c r="V58" s="84"/>
    </row>
    <row r="59" spans="1:29" x14ac:dyDescent="0.25">
      <c r="I59" s="85"/>
      <c r="V59" s="84"/>
    </row>
    <row r="60" spans="1:29" x14ac:dyDescent="0.25">
      <c r="I60" s="85"/>
      <c r="V60" s="84"/>
    </row>
    <row r="61" spans="1:29" x14ac:dyDescent="0.25">
      <c r="I61" s="85"/>
      <c r="V61" s="84"/>
    </row>
    <row r="62" spans="1:29" x14ac:dyDescent="0.25">
      <c r="I62" s="85"/>
      <c r="V62" s="84"/>
    </row>
    <row r="63" spans="1:29" x14ac:dyDescent="0.25">
      <c r="I63" s="85"/>
      <c r="V63" s="84"/>
    </row>
    <row r="64" spans="1:29" x14ac:dyDescent="0.25">
      <c r="I64" s="85"/>
      <c r="V64" s="84"/>
    </row>
    <row r="65" spans="9:22" x14ac:dyDescent="0.25">
      <c r="I65" s="85"/>
      <c r="V65" s="84"/>
    </row>
    <row r="66" spans="9:22" x14ac:dyDescent="0.25">
      <c r="I66" s="85"/>
      <c r="V66" s="84"/>
    </row>
    <row r="67" spans="9:22" x14ac:dyDescent="0.25">
      <c r="I67" s="85"/>
      <c r="V67" s="84"/>
    </row>
    <row r="68" spans="9:22" x14ac:dyDescent="0.25">
      <c r="I68" s="85"/>
      <c r="V68" s="84"/>
    </row>
    <row r="69" spans="9:22" x14ac:dyDescent="0.25">
      <c r="I69" s="85"/>
      <c r="V69" s="84"/>
    </row>
    <row r="70" spans="9:22" x14ac:dyDescent="0.25">
      <c r="I70" s="85"/>
      <c r="V70" s="84"/>
    </row>
    <row r="71" spans="9:22" x14ac:dyDescent="0.25">
      <c r="I71" s="85"/>
      <c r="V71" s="84"/>
    </row>
    <row r="72" spans="9:22" x14ac:dyDescent="0.25">
      <c r="I72" s="85"/>
      <c r="V72" s="84"/>
    </row>
    <row r="73" spans="9:22" x14ac:dyDescent="0.25">
      <c r="I73" s="85"/>
      <c r="V73" s="84"/>
    </row>
    <row r="74" spans="9:22" x14ac:dyDescent="0.25">
      <c r="I74" s="85"/>
      <c r="V74" s="84"/>
    </row>
    <row r="75" spans="9:22" x14ac:dyDescent="0.25">
      <c r="I75" s="85"/>
      <c r="V75" s="84"/>
    </row>
    <row r="76" spans="9:22" x14ac:dyDescent="0.25">
      <c r="I76" s="85"/>
      <c r="V76" s="84"/>
    </row>
    <row r="77" spans="9:22" x14ac:dyDescent="0.25">
      <c r="I77" s="85"/>
      <c r="V77" s="84"/>
    </row>
    <row r="78" spans="9:22" x14ac:dyDescent="0.25">
      <c r="I78" s="85"/>
      <c r="V78" s="84"/>
    </row>
    <row r="79" spans="9:22" x14ac:dyDescent="0.25">
      <c r="I79" s="85"/>
      <c r="V79" s="84"/>
    </row>
    <row r="80" spans="9:22" x14ac:dyDescent="0.25">
      <c r="I80" s="85"/>
      <c r="V80" s="84"/>
    </row>
    <row r="81" spans="9:22" x14ac:dyDescent="0.25">
      <c r="I81" s="85"/>
      <c r="V81" s="84"/>
    </row>
    <row r="82" spans="9:22" x14ac:dyDescent="0.25">
      <c r="I82" s="85"/>
      <c r="V82" s="84"/>
    </row>
    <row r="83" spans="9:22" x14ac:dyDescent="0.25">
      <c r="I83" s="85"/>
      <c r="V83" s="84"/>
    </row>
    <row r="84" spans="9:22" x14ac:dyDescent="0.25">
      <c r="I84" s="85"/>
      <c r="V84" s="84"/>
    </row>
    <row r="85" spans="9:22" x14ac:dyDescent="0.25">
      <c r="I85" s="85"/>
      <c r="V85" s="84"/>
    </row>
    <row r="86" spans="9:22" x14ac:dyDescent="0.25">
      <c r="I86" s="85"/>
      <c r="V86" s="84"/>
    </row>
    <row r="87" spans="9:22" x14ac:dyDescent="0.25">
      <c r="I87" s="85"/>
      <c r="V87" s="84"/>
    </row>
    <row r="88" spans="9:22" x14ac:dyDescent="0.25">
      <c r="I88" s="85"/>
      <c r="V88" s="84"/>
    </row>
    <row r="89" spans="9:22" x14ac:dyDescent="0.25">
      <c r="I89" s="85"/>
      <c r="V89" s="84"/>
    </row>
    <row r="90" spans="9:22" x14ac:dyDescent="0.25">
      <c r="I90" s="85"/>
      <c r="V90" s="84"/>
    </row>
    <row r="91" spans="9:22" x14ac:dyDescent="0.25">
      <c r="I91" s="85"/>
      <c r="V91" s="84"/>
    </row>
    <row r="92" spans="9:22" x14ac:dyDescent="0.25">
      <c r="I92" s="85"/>
      <c r="V92" s="84"/>
    </row>
    <row r="93" spans="9:22" x14ac:dyDescent="0.25">
      <c r="I93" s="85"/>
      <c r="V93" s="84"/>
    </row>
    <row r="94" spans="9:22" x14ac:dyDescent="0.25">
      <c r="I94" s="85"/>
      <c r="V94" s="84"/>
    </row>
    <row r="95" spans="9:22" x14ac:dyDescent="0.25">
      <c r="I95" s="85"/>
      <c r="V95" s="84"/>
    </row>
    <row r="96" spans="9:22" x14ac:dyDescent="0.25">
      <c r="I96" s="85"/>
      <c r="V96" s="84"/>
    </row>
    <row r="97" spans="9:22" x14ac:dyDescent="0.25">
      <c r="I97" s="85"/>
      <c r="V97" s="84"/>
    </row>
    <row r="98" spans="9:22" x14ac:dyDescent="0.25">
      <c r="I98" s="85"/>
      <c r="V98" s="84"/>
    </row>
    <row r="99" spans="9:22" x14ac:dyDescent="0.25">
      <c r="I99" s="85"/>
      <c r="V99" s="84"/>
    </row>
    <row r="100" spans="9:22" x14ac:dyDescent="0.25">
      <c r="I100" s="85"/>
      <c r="V100" s="84"/>
    </row>
    <row r="101" spans="9:22" x14ac:dyDescent="0.25">
      <c r="I101" s="85"/>
      <c r="V101" s="84"/>
    </row>
    <row r="102" spans="9:22" x14ac:dyDescent="0.25">
      <c r="I102" s="85"/>
      <c r="V102" s="84"/>
    </row>
    <row r="103" spans="9:22" x14ac:dyDescent="0.25">
      <c r="I103" s="85"/>
      <c r="V103" s="84"/>
    </row>
    <row r="104" spans="9:22" x14ac:dyDescent="0.25">
      <c r="I104" s="85"/>
      <c r="V104" s="84"/>
    </row>
    <row r="105" spans="9:22" x14ac:dyDescent="0.25">
      <c r="I105" s="85"/>
      <c r="V105" s="84"/>
    </row>
    <row r="106" spans="9:22" x14ac:dyDescent="0.25">
      <c r="I106" s="85"/>
      <c r="V106" s="84"/>
    </row>
    <row r="107" spans="9:22" x14ac:dyDescent="0.25">
      <c r="I107" s="85"/>
      <c r="V107" s="84"/>
    </row>
    <row r="108" spans="9:22" x14ac:dyDescent="0.25">
      <c r="I108" s="85"/>
      <c r="V108" s="84"/>
    </row>
    <row r="109" spans="9:22" x14ac:dyDescent="0.25">
      <c r="I109" s="85"/>
      <c r="V109" s="84"/>
    </row>
    <row r="110" spans="9:22" x14ac:dyDescent="0.25">
      <c r="I110" s="85"/>
      <c r="V110" s="84"/>
    </row>
    <row r="111" spans="9:22" x14ac:dyDescent="0.25">
      <c r="I111" s="85"/>
      <c r="V111" s="84"/>
    </row>
    <row r="112" spans="9:22" x14ac:dyDescent="0.25">
      <c r="V112" s="84"/>
    </row>
    <row r="113" spans="22:22" x14ac:dyDescent="0.25">
      <c r="V113" s="84"/>
    </row>
    <row r="114" spans="22:22" x14ac:dyDescent="0.25">
      <c r="V114" s="84"/>
    </row>
    <row r="115" spans="22:22" x14ac:dyDescent="0.25">
      <c r="V115" s="84"/>
    </row>
    <row r="116" spans="22:22" x14ac:dyDescent="0.25">
      <c r="V116" s="84"/>
    </row>
    <row r="117" spans="22:22" x14ac:dyDescent="0.25">
      <c r="V117" s="84"/>
    </row>
  </sheetData>
  <autoFilter ref="A4:AV5"/>
  <customSheetViews>
    <customSheetView guid="{2A6FAAE2-4A87-4E67-A4AB-82AEFA0F28B8}" scale="115" showAutoFilter="1" state="hidden">
      <pane xSplit="5" ySplit="4" topLeftCell="F5" activePane="bottomRight" state="frozen"/>
      <selection pane="bottomRight" activeCell="M421" activeCellId="2" sqref="F421:G465 K421:K465 M421:N465"/>
      <pageMargins left="0.7" right="0.7" top="0.75" bottom="0.75" header="0.3" footer="0.3"/>
      <pageSetup paperSize="9" orientation="landscape" r:id="rId1"/>
      <autoFilter ref="B1:AW1"/>
    </customSheetView>
  </customSheetViews>
  <mergeCells count="1">
    <mergeCell ref="L3:M3"/>
  </mergeCells>
  <phoneticPr fontId="8" type="noConversion"/>
  <pageMargins left="0.7" right="0.7" top="0.75" bottom="0.75" header="0.3" footer="0.3"/>
  <pageSetup paperSize="9" orientation="landscape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15"/>
  <sheetViews>
    <sheetView tabSelected="1" view="pageBreakPreview" zoomScale="80" zoomScaleNormal="25" zoomScaleSheetLayoutView="80" workbookViewId="0">
      <pane ySplit="1" topLeftCell="A407" activePane="bottomLeft" state="frozen"/>
      <selection pane="bottomLeft" activeCell="D421" sqref="D421"/>
    </sheetView>
  </sheetViews>
  <sheetFormatPr defaultColWidth="9" defaultRowHeight="15.75" x14ac:dyDescent="0.25"/>
  <cols>
    <col min="1" max="1" width="4.75" style="164" customWidth="1"/>
    <col min="2" max="2" width="37.125" style="164" customWidth="1"/>
    <col min="3" max="3" width="8.375" style="163" customWidth="1"/>
    <col min="4" max="4" width="20.125" style="164" customWidth="1"/>
    <col min="5" max="5" width="12.75" style="164" customWidth="1"/>
    <col min="6" max="6" width="24.75" style="164" customWidth="1"/>
    <col min="7" max="7" width="75" style="164" customWidth="1"/>
    <col min="8" max="8" width="9" style="192"/>
    <col min="9" max="9" width="14.625" style="163" customWidth="1"/>
    <col min="10" max="12" width="7.375" style="163" customWidth="1"/>
    <col min="13" max="13" width="10" style="165" customWidth="1"/>
    <col min="14" max="14" width="13.125" style="165" customWidth="1"/>
    <col min="15" max="15" width="15.875" style="165" customWidth="1"/>
    <col min="16" max="16" width="10.875" style="165" customWidth="1"/>
    <col min="17" max="17" width="16.125" style="165" customWidth="1"/>
    <col min="18" max="18" width="16" style="165" customWidth="1"/>
    <col min="19" max="19" width="9" style="165"/>
    <col min="20" max="20" width="15.375" style="165" customWidth="1"/>
    <col min="21" max="16384" width="9" style="165"/>
  </cols>
  <sheetData>
    <row r="1" spans="1:12" ht="63" x14ac:dyDescent="0.25">
      <c r="A1" s="161" t="s">
        <v>49</v>
      </c>
      <c r="B1" s="162" t="s">
        <v>917</v>
      </c>
      <c r="C1" s="162" t="s">
        <v>938</v>
      </c>
      <c r="D1" s="162" t="s">
        <v>1344</v>
      </c>
      <c r="E1" s="162" t="s">
        <v>916</v>
      </c>
      <c r="F1" s="162" t="s">
        <v>918</v>
      </c>
      <c r="G1" s="162" t="s">
        <v>1833</v>
      </c>
      <c r="I1" s="165"/>
      <c r="J1" s="165"/>
      <c r="K1" s="165"/>
      <c r="L1" s="165"/>
    </row>
    <row r="2" spans="1:12" s="168" customFormat="1" x14ac:dyDescent="0.25">
      <c r="A2" s="166">
        <v>1</v>
      </c>
      <c r="B2" s="169" t="s">
        <v>1131</v>
      </c>
      <c r="C2" s="170">
        <v>2015</v>
      </c>
      <c r="D2" s="169" t="s">
        <v>1345</v>
      </c>
      <c r="E2" s="169" t="s">
        <v>940</v>
      </c>
      <c r="F2" s="171" t="s">
        <v>967</v>
      </c>
      <c r="G2" s="169" t="s">
        <v>1780</v>
      </c>
    </row>
    <row r="3" spans="1:12" s="168" customFormat="1" ht="45" x14ac:dyDescent="0.25">
      <c r="A3" s="166">
        <v>2</v>
      </c>
      <c r="B3" s="167" t="s">
        <v>1013</v>
      </c>
      <c r="C3" s="170">
        <v>2015</v>
      </c>
      <c r="D3" s="172" t="s">
        <v>1391</v>
      </c>
      <c r="E3" s="171" t="s">
        <v>919</v>
      </c>
      <c r="F3" s="167" t="s">
        <v>1010</v>
      </c>
      <c r="G3" s="167" t="s">
        <v>1011</v>
      </c>
    </row>
    <row r="4" spans="1:12" s="168" customFormat="1" ht="30" x14ac:dyDescent="0.25">
      <c r="A4" s="166">
        <v>3</v>
      </c>
      <c r="B4" s="172" t="s">
        <v>1382</v>
      </c>
      <c r="C4" s="170">
        <v>2015</v>
      </c>
      <c r="D4" s="172" t="s">
        <v>1345</v>
      </c>
      <c r="E4" s="171" t="s">
        <v>919</v>
      </c>
      <c r="F4" s="172" t="s">
        <v>921</v>
      </c>
      <c r="G4" s="177" t="s">
        <v>1781</v>
      </c>
      <c r="H4" s="193"/>
      <c r="I4" s="173"/>
      <c r="J4" s="173"/>
      <c r="K4" s="173"/>
      <c r="L4" s="173"/>
    </row>
    <row r="5" spans="1:12" s="168" customFormat="1" ht="30" x14ac:dyDescent="0.25">
      <c r="A5" s="166">
        <v>4</v>
      </c>
      <c r="B5" s="172" t="s">
        <v>1382</v>
      </c>
      <c r="C5" s="170">
        <v>2015</v>
      </c>
      <c r="D5" s="172" t="s">
        <v>1345</v>
      </c>
      <c r="E5" s="171" t="s">
        <v>919</v>
      </c>
      <c r="F5" s="172" t="s">
        <v>921</v>
      </c>
      <c r="G5" s="169" t="s">
        <v>1782</v>
      </c>
      <c r="H5" s="193"/>
      <c r="I5" s="173"/>
      <c r="J5" s="173"/>
      <c r="K5" s="173"/>
      <c r="L5" s="173"/>
    </row>
    <row r="6" spans="1:12" s="168" customFormat="1" ht="30" x14ac:dyDescent="0.25">
      <c r="A6" s="166">
        <v>5</v>
      </c>
      <c r="B6" s="172" t="s">
        <v>1093</v>
      </c>
      <c r="C6" s="170">
        <v>2015</v>
      </c>
      <c r="D6" s="172" t="s">
        <v>1345</v>
      </c>
      <c r="E6" s="171" t="s">
        <v>919</v>
      </c>
      <c r="F6" s="172" t="s">
        <v>922</v>
      </c>
      <c r="G6" s="169" t="s">
        <v>1783</v>
      </c>
      <c r="H6" s="193"/>
      <c r="I6" s="173"/>
      <c r="J6" s="173"/>
      <c r="K6" s="173"/>
      <c r="L6" s="173"/>
    </row>
    <row r="7" spans="1:12" s="168" customFormat="1" ht="30" x14ac:dyDescent="0.25">
      <c r="A7" s="166">
        <v>6</v>
      </c>
      <c r="B7" s="172" t="s">
        <v>1383</v>
      </c>
      <c r="C7" s="170">
        <v>2015</v>
      </c>
      <c r="D7" s="172" t="s">
        <v>1345</v>
      </c>
      <c r="E7" s="171" t="s">
        <v>919</v>
      </c>
      <c r="F7" s="172" t="s">
        <v>923</v>
      </c>
      <c r="G7" s="169" t="s">
        <v>974</v>
      </c>
      <c r="H7" s="193"/>
      <c r="I7" s="173"/>
      <c r="J7" s="173"/>
      <c r="K7" s="173"/>
      <c r="L7" s="173"/>
    </row>
    <row r="8" spans="1:12" s="168" customFormat="1" ht="67.5" customHeight="1" x14ac:dyDescent="0.25">
      <c r="A8" s="166">
        <v>7</v>
      </c>
      <c r="B8" s="172" t="s">
        <v>1383</v>
      </c>
      <c r="C8" s="170">
        <v>2015</v>
      </c>
      <c r="D8" s="172" t="s">
        <v>1345</v>
      </c>
      <c r="E8" s="171" t="s">
        <v>919</v>
      </c>
      <c r="F8" s="172" t="s">
        <v>1376</v>
      </c>
      <c r="G8" s="169" t="s">
        <v>1784</v>
      </c>
      <c r="H8" s="193"/>
      <c r="I8" s="173"/>
      <c r="J8" s="173"/>
      <c r="K8" s="173"/>
      <c r="L8" s="173"/>
    </row>
    <row r="9" spans="1:12" s="168" customFormat="1" ht="30" x14ac:dyDescent="0.25">
      <c r="A9" s="166">
        <v>8</v>
      </c>
      <c r="B9" s="172" t="s">
        <v>1384</v>
      </c>
      <c r="C9" s="170">
        <v>2015</v>
      </c>
      <c r="D9" s="172" t="s">
        <v>1345</v>
      </c>
      <c r="E9" s="171" t="s">
        <v>919</v>
      </c>
      <c r="F9" s="172" t="s">
        <v>924</v>
      </c>
      <c r="G9" s="169" t="s">
        <v>1785</v>
      </c>
      <c r="H9" s="193"/>
      <c r="I9" s="173"/>
      <c r="J9" s="173"/>
      <c r="K9" s="173"/>
      <c r="L9" s="173"/>
    </row>
    <row r="10" spans="1:12" s="168" customFormat="1" ht="30" x14ac:dyDescent="0.25">
      <c r="A10" s="166">
        <v>9</v>
      </c>
      <c r="B10" s="174" t="s">
        <v>1413</v>
      </c>
      <c r="C10" s="170">
        <v>2015</v>
      </c>
      <c r="D10" s="174" t="s">
        <v>1345</v>
      </c>
      <c r="E10" s="169" t="s">
        <v>919</v>
      </c>
      <c r="F10" s="167" t="s">
        <v>956</v>
      </c>
      <c r="G10" s="175" t="s">
        <v>1786</v>
      </c>
      <c r="H10" s="193"/>
      <c r="I10" s="173"/>
      <c r="J10" s="173"/>
      <c r="K10" s="173"/>
      <c r="L10" s="173"/>
    </row>
    <row r="11" spans="1:12" s="168" customFormat="1" ht="30" x14ac:dyDescent="0.25">
      <c r="A11" s="166">
        <v>10</v>
      </c>
      <c r="B11" s="169" t="s">
        <v>1405</v>
      </c>
      <c r="C11" s="170">
        <v>2015</v>
      </c>
      <c r="D11" s="169" t="s">
        <v>1156</v>
      </c>
      <c r="E11" s="169" t="s">
        <v>939</v>
      </c>
      <c r="F11" s="169" t="s">
        <v>947</v>
      </c>
      <c r="G11" s="169" t="s">
        <v>1787</v>
      </c>
      <c r="H11" s="193"/>
      <c r="I11" s="173"/>
      <c r="J11" s="173"/>
      <c r="K11" s="173"/>
      <c r="L11" s="173"/>
    </row>
    <row r="12" spans="1:12" s="168" customFormat="1" ht="45" x14ac:dyDescent="0.25">
      <c r="A12" s="166">
        <v>11</v>
      </c>
      <c r="B12" s="169" t="s">
        <v>1405</v>
      </c>
      <c r="C12" s="170">
        <v>2015</v>
      </c>
      <c r="D12" s="169" t="s">
        <v>1345</v>
      </c>
      <c r="E12" s="169" t="s">
        <v>939</v>
      </c>
      <c r="F12" s="169" t="s">
        <v>947</v>
      </c>
      <c r="G12" s="169" t="s">
        <v>1788</v>
      </c>
      <c r="H12" s="193"/>
      <c r="I12" s="173"/>
      <c r="J12" s="173"/>
      <c r="K12" s="173"/>
      <c r="L12" s="173"/>
    </row>
    <row r="13" spans="1:12" s="168" customFormat="1" ht="30" x14ac:dyDescent="0.25">
      <c r="A13" s="166">
        <v>12</v>
      </c>
      <c r="B13" s="169" t="s">
        <v>1640</v>
      </c>
      <c r="C13" s="178">
        <v>2015</v>
      </c>
      <c r="D13" s="179" t="s">
        <v>1641</v>
      </c>
      <c r="E13" s="169" t="s">
        <v>919</v>
      </c>
      <c r="F13" s="169" t="s">
        <v>1643</v>
      </c>
      <c r="G13" s="169" t="s">
        <v>1642</v>
      </c>
      <c r="I13" s="173"/>
      <c r="J13" s="173"/>
      <c r="K13" s="173"/>
      <c r="L13" s="173"/>
    </row>
    <row r="14" spans="1:12" s="168" customFormat="1" ht="30" x14ac:dyDescent="0.25">
      <c r="A14" s="166">
        <v>13</v>
      </c>
      <c r="B14" s="169" t="s">
        <v>1401</v>
      </c>
      <c r="C14" s="176">
        <v>2015</v>
      </c>
      <c r="D14" s="169" t="s">
        <v>1345</v>
      </c>
      <c r="E14" s="169" t="s">
        <v>939</v>
      </c>
      <c r="F14" s="169" t="s">
        <v>965</v>
      </c>
      <c r="G14" s="169" t="s">
        <v>1789</v>
      </c>
      <c r="I14" s="173"/>
      <c r="J14" s="173"/>
      <c r="K14" s="173"/>
      <c r="L14" s="173"/>
    </row>
    <row r="15" spans="1:12" s="168" customFormat="1" ht="45" x14ac:dyDescent="0.25">
      <c r="A15" s="166">
        <v>14</v>
      </c>
      <c r="B15" s="172" t="s">
        <v>1385</v>
      </c>
      <c r="C15" s="170">
        <v>2015</v>
      </c>
      <c r="D15" s="172" t="s">
        <v>1345</v>
      </c>
      <c r="E15" s="171" t="s">
        <v>919</v>
      </c>
      <c r="F15" s="172" t="s">
        <v>1377</v>
      </c>
      <c r="G15" s="169" t="s">
        <v>1790</v>
      </c>
      <c r="I15" s="173"/>
      <c r="J15" s="173"/>
      <c r="K15" s="173"/>
      <c r="L15" s="173"/>
    </row>
    <row r="16" spans="1:12" s="168" customFormat="1" ht="75" x14ac:dyDescent="0.25">
      <c r="A16" s="166">
        <v>15</v>
      </c>
      <c r="B16" s="180" t="s">
        <v>1414</v>
      </c>
      <c r="C16" s="170">
        <v>2015</v>
      </c>
      <c r="D16" s="180" t="s">
        <v>1345</v>
      </c>
      <c r="E16" s="169" t="s">
        <v>919</v>
      </c>
      <c r="F16" s="169" t="s">
        <v>966</v>
      </c>
      <c r="G16" s="175" t="s">
        <v>1791</v>
      </c>
      <c r="H16" s="193"/>
      <c r="I16" s="173"/>
      <c r="J16" s="173"/>
      <c r="K16" s="173"/>
      <c r="L16" s="173"/>
    </row>
    <row r="17" spans="1:12" s="168" customFormat="1" ht="45" x14ac:dyDescent="0.25">
      <c r="A17" s="166">
        <v>16</v>
      </c>
      <c r="B17" s="174" t="s">
        <v>1415</v>
      </c>
      <c r="C17" s="170">
        <v>2015</v>
      </c>
      <c r="D17" s="174" t="s">
        <v>1345</v>
      </c>
      <c r="E17" s="169" t="s">
        <v>919</v>
      </c>
      <c r="F17" s="167" t="s">
        <v>957</v>
      </c>
      <c r="G17" s="175" t="s">
        <v>1792</v>
      </c>
      <c r="H17" s="193"/>
      <c r="I17" s="173"/>
      <c r="J17" s="173"/>
      <c r="K17" s="173"/>
      <c r="L17" s="173"/>
    </row>
    <row r="18" spans="1:12" s="168" customFormat="1" ht="45" x14ac:dyDescent="0.25">
      <c r="A18" s="166">
        <v>17</v>
      </c>
      <c r="B18" s="172" t="s">
        <v>1386</v>
      </c>
      <c r="C18" s="170">
        <v>2015</v>
      </c>
      <c r="D18" s="172" t="s">
        <v>1345</v>
      </c>
      <c r="E18" s="171" t="s">
        <v>919</v>
      </c>
      <c r="F18" s="172" t="s">
        <v>925</v>
      </c>
      <c r="G18" s="169" t="s">
        <v>1793</v>
      </c>
      <c r="H18" s="193"/>
      <c r="I18" s="173"/>
      <c r="J18" s="173"/>
      <c r="K18" s="173"/>
      <c r="L18" s="173"/>
    </row>
    <row r="19" spans="1:12" s="168" customFormat="1" ht="30" x14ac:dyDescent="0.25">
      <c r="A19" s="166">
        <v>18</v>
      </c>
      <c r="B19" s="174" t="s">
        <v>1416</v>
      </c>
      <c r="C19" s="170">
        <v>2015</v>
      </c>
      <c r="D19" s="174"/>
      <c r="E19" s="169" t="s">
        <v>919</v>
      </c>
      <c r="F19" s="167" t="s">
        <v>943</v>
      </c>
      <c r="G19" s="174" t="s">
        <v>1644</v>
      </c>
      <c r="H19" s="193"/>
      <c r="I19" s="173"/>
      <c r="J19" s="173"/>
      <c r="K19" s="173"/>
      <c r="L19" s="173"/>
    </row>
    <row r="20" spans="1:12" s="168" customFormat="1" ht="30" x14ac:dyDescent="0.25">
      <c r="A20" s="166">
        <v>19</v>
      </c>
      <c r="B20" s="174" t="s">
        <v>1416</v>
      </c>
      <c r="C20" s="170">
        <v>2015</v>
      </c>
      <c r="D20" s="174" t="s">
        <v>1361</v>
      </c>
      <c r="E20" s="169" t="s">
        <v>919</v>
      </c>
      <c r="F20" s="167" t="s">
        <v>943</v>
      </c>
      <c r="G20" s="174" t="s">
        <v>1794</v>
      </c>
      <c r="H20" s="193"/>
      <c r="I20" s="173"/>
      <c r="J20" s="173"/>
      <c r="K20" s="173"/>
      <c r="L20" s="173"/>
    </row>
    <row r="21" spans="1:12" s="168" customFormat="1" ht="30" x14ac:dyDescent="0.25">
      <c r="A21" s="166">
        <v>20</v>
      </c>
      <c r="B21" s="172" t="s">
        <v>1387</v>
      </c>
      <c r="C21" s="170">
        <v>2015</v>
      </c>
      <c r="D21" s="172" t="s">
        <v>1345</v>
      </c>
      <c r="E21" s="171" t="s">
        <v>919</v>
      </c>
      <c r="F21" s="172" t="s">
        <v>935</v>
      </c>
      <c r="G21" s="169" t="s">
        <v>952</v>
      </c>
      <c r="H21" s="193"/>
      <c r="I21" s="173"/>
      <c r="J21" s="173"/>
      <c r="K21" s="173"/>
      <c r="L21" s="173"/>
    </row>
    <row r="22" spans="1:12" s="168" customFormat="1" ht="60" x14ac:dyDescent="0.25">
      <c r="A22" s="166">
        <v>21</v>
      </c>
      <c r="B22" s="174" t="s">
        <v>1417</v>
      </c>
      <c r="C22" s="170">
        <v>2015</v>
      </c>
      <c r="D22" s="174" t="s">
        <v>1345</v>
      </c>
      <c r="E22" s="169" t="s">
        <v>919</v>
      </c>
      <c r="F22" s="167" t="s">
        <v>958</v>
      </c>
      <c r="G22" s="175" t="s">
        <v>1795</v>
      </c>
      <c r="H22" s="193"/>
      <c r="I22" s="173"/>
      <c r="J22" s="173"/>
      <c r="K22" s="173"/>
      <c r="L22" s="173"/>
    </row>
    <row r="23" spans="1:12" s="168" customFormat="1" ht="60" x14ac:dyDescent="0.25">
      <c r="A23" s="166">
        <v>22</v>
      </c>
      <c r="B23" s="169" t="s">
        <v>1433</v>
      </c>
      <c r="C23" s="170">
        <v>2015</v>
      </c>
      <c r="D23" s="169" t="s">
        <v>1346</v>
      </c>
      <c r="E23" s="171" t="s">
        <v>919</v>
      </c>
      <c r="F23" s="172" t="s">
        <v>928</v>
      </c>
      <c r="G23" s="172" t="s">
        <v>1032</v>
      </c>
      <c r="H23" s="193"/>
      <c r="I23" s="173"/>
      <c r="J23" s="173"/>
      <c r="K23" s="173"/>
      <c r="L23" s="173"/>
    </row>
    <row r="24" spans="1:12" s="168" customFormat="1" ht="30" x14ac:dyDescent="0.25">
      <c r="A24" s="166">
        <v>23</v>
      </c>
      <c r="B24" s="172" t="s">
        <v>1375</v>
      </c>
      <c r="C24" s="170">
        <v>2015</v>
      </c>
      <c r="D24" s="172" t="s">
        <v>1345</v>
      </c>
      <c r="E24" s="171" t="s">
        <v>919</v>
      </c>
      <c r="F24" s="172" t="s">
        <v>926</v>
      </c>
      <c r="G24" s="169" t="s">
        <v>1647</v>
      </c>
      <c r="H24" s="193"/>
      <c r="I24" s="173"/>
      <c r="J24" s="173"/>
      <c r="K24" s="173"/>
      <c r="L24" s="173"/>
    </row>
    <row r="25" spans="1:12" s="168" customFormat="1" ht="30" x14ac:dyDescent="0.25">
      <c r="A25" s="166">
        <v>24</v>
      </c>
      <c r="B25" s="172" t="s">
        <v>1375</v>
      </c>
      <c r="C25" s="170">
        <v>2015</v>
      </c>
      <c r="D25" s="172" t="s">
        <v>1345</v>
      </c>
      <c r="E25" s="171" t="s">
        <v>919</v>
      </c>
      <c r="F25" s="172" t="s">
        <v>926</v>
      </c>
      <c r="G25" s="169" t="s">
        <v>1796</v>
      </c>
      <c r="H25" s="193"/>
      <c r="I25" s="173"/>
      <c r="J25" s="173"/>
      <c r="K25" s="173"/>
      <c r="L25" s="173"/>
    </row>
    <row r="26" spans="1:12" s="168" customFormat="1" ht="45" x14ac:dyDescent="0.25">
      <c r="A26" s="166">
        <v>25</v>
      </c>
      <c r="B26" s="169" t="s">
        <v>1418</v>
      </c>
      <c r="C26" s="170">
        <v>2015</v>
      </c>
      <c r="D26" s="169" t="s">
        <v>1345</v>
      </c>
      <c r="E26" s="169" t="s">
        <v>939</v>
      </c>
      <c r="F26" s="167" t="s">
        <v>959</v>
      </c>
      <c r="G26" s="169" t="s">
        <v>1797</v>
      </c>
      <c r="H26" s="193"/>
      <c r="I26" s="173"/>
      <c r="J26" s="173"/>
      <c r="K26" s="173"/>
      <c r="L26" s="173"/>
    </row>
    <row r="27" spans="1:12" s="168" customFormat="1" ht="30" x14ac:dyDescent="0.25">
      <c r="A27" s="166">
        <v>26</v>
      </c>
      <c r="B27" s="169" t="s">
        <v>1406</v>
      </c>
      <c r="C27" s="170">
        <v>2015</v>
      </c>
      <c r="D27" s="169" t="s">
        <v>1345</v>
      </c>
      <c r="E27" s="169" t="s">
        <v>939</v>
      </c>
      <c r="F27" s="172" t="s">
        <v>968</v>
      </c>
      <c r="G27" s="169" t="s">
        <v>1798</v>
      </c>
      <c r="H27" s="193"/>
      <c r="I27" s="173"/>
      <c r="J27" s="173"/>
      <c r="K27" s="173"/>
      <c r="L27" s="173"/>
    </row>
    <row r="28" spans="1:12" s="168" customFormat="1" ht="45" x14ac:dyDescent="0.25">
      <c r="A28" s="166">
        <v>27</v>
      </c>
      <c r="B28" s="169" t="s">
        <v>1402</v>
      </c>
      <c r="C28" s="170">
        <v>2015</v>
      </c>
      <c r="D28" s="169" t="s">
        <v>1345</v>
      </c>
      <c r="E28" s="169" t="s">
        <v>939</v>
      </c>
      <c r="F28" s="181" t="s">
        <v>946</v>
      </c>
      <c r="G28" s="169" t="s">
        <v>1799</v>
      </c>
      <c r="H28" s="193"/>
      <c r="I28" s="173"/>
      <c r="J28" s="173"/>
      <c r="K28" s="173"/>
      <c r="L28" s="173"/>
    </row>
    <row r="29" spans="1:12" s="168" customFormat="1" ht="30" x14ac:dyDescent="0.25">
      <c r="A29" s="166">
        <v>28</v>
      </c>
      <c r="B29" s="169" t="s">
        <v>1388</v>
      </c>
      <c r="C29" s="170">
        <v>2015</v>
      </c>
      <c r="D29" s="169" t="s">
        <v>1345</v>
      </c>
      <c r="E29" s="171" t="s">
        <v>919</v>
      </c>
      <c r="F29" s="172" t="s">
        <v>1378</v>
      </c>
      <c r="G29" s="182" t="s">
        <v>1800</v>
      </c>
      <c r="H29" s="193"/>
      <c r="I29" s="173"/>
      <c r="J29" s="173"/>
      <c r="K29" s="173"/>
      <c r="L29" s="173"/>
    </row>
    <row r="30" spans="1:12" s="168" customFormat="1" x14ac:dyDescent="0.25">
      <c r="A30" s="166">
        <v>29</v>
      </c>
      <c r="B30" s="172" t="s">
        <v>1389</v>
      </c>
      <c r="C30" s="170">
        <v>2015</v>
      </c>
      <c r="D30" s="172" t="s">
        <v>1345</v>
      </c>
      <c r="E30" s="171" t="s">
        <v>919</v>
      </c>
      <c r="F30" s="172" t="s">
        <v>927</v>
      </c>
      <c r="G30" s="167" t="s">
        <v>1648</v>
      </c>
      <c r="I30" s="173"/>
      <c r="J30" s="173"/>
      <c r="K30" s="173"/>
      <c r="L30" s="173"/>
    </row>
    <row r="31" spans="1:12" s="168" customFormat="1" ht="30" x14ac:dyDescent="0.25">
      <c r="A31" s="166">
        <v>30</v>
      </c>
      <c r="B31" s="167" t="s">
        <v>1423</v>
      </c>
      <c r="C31" s="170">
        <v>2015</v>
      </c>
      <c r="D31" s="172" t="s">
        <v>1374</v>
      </c>
      <c r="E31" s="171" t="s">
        <v>919</v>
      </c>
      <c r="F31" s="167" t="s">
        <v>944</v>
      </c>
      <c r="G31" s="167" t="s">
        <v>1801</v>
      </c>
      <c r="H31" s="193"/>
      <c r="I31" s="173"/>
      <c r="J31" s="173"/>
      <c r="K31" s="173"/>
      <c r="L31" s="173"/>
    </row>
    <row r="32" spans="1:12" s="168" customFormat="1" x14ac:dyDescent="0.25">
      <c r="A32" s="166">
        <v>31</v>
      </c>
      <c r="B32" s="172" t="s">
        <v>1390</v>
      </c>
      <c r="C32" s="170">
        <v>2015</v>
      </c>
      <c r="D32" s="172" t="s">
        <v>1345</v>
      </c>
      <c r="E32" s="171" t="s">
        <v>919</v>
      </c>
      <c r="F32" s="172" t="s">
        <v>928</v>
      </c>
      <c r="G32" s="169" t="s">
        <v>1649</v>
      </c>
      <c r="H32" s="193"/>
      <c r="I32" s="173"/>
      <c r="J32" s="173"/>
      <c r="K32" s="173"/>
      <c r="L32" s="173"/>
    </row>
    <row r="33" spans="1:12" s="168" customFormat="1" ht="30" x14ac:dyDescent="0.25">
      <c r="A33" s="166">
        <v>32</v>
      </c>
      <c r="B33" s="172" t="s">
        <v>1390</v>
      </c>
      <c r="C33" s="170">
        <v>2015</v>
      </c>
      <c r="D33" s="172" t="s">
        <v>1345</v>
      </c>
      <c r="E33" s="171" t="s">
        <v>919</v>
      </c>
      <c r="F33" s="172" t="s">
        <v>928</v>
      </c>
      <c r="G33" s="169" t="s">
        <v>953</v>
      </c>
      <c r="H33" s="193"/>
      <c r="I33" s="173"/>
      <c r="J33" s="173"/>
      <c r="K33" s="173"/>
      <c r="L33" s="173"/>
    </row>
    <row r="34" spans="1:12" s="168" customFormat="1" ht="45" x14ac:dyDescent="0.25">
      <c r="A34" s="166">
        <v>33</v>
      </c>
      <c r="B34" s="172" t="s">
        <v>1361</v>
      </c>
      <c r="C34" s="170">
        <v>2015</v>
      </c>
      <c r="D34" s="172" t="s">
        <v>1345</v>
      </c>
      <c r="E34" s="171" t="s">
        <v>919</v>
      </c>
      <c r="F34" s="172" t="s">
        <v>1379</v>
      </c>
      <c r="G34" s="182" t="s">
        <v>1802</v>
      </c>
      <c r="H34" s="193"/>
      <c r="I34" s="173"/>
      <c r="J34" s="173"/>
      <c r="K34" s="173"/>
      <c r="L34" s="173"/>
    </row>
    <row r="35" spans="1:12" s="168" customFormat="1" ht="30" x14ac:dyDescent="0.25">
      <c r="A35" s="166">
        <v>34</v>
      </c>
      <c r="B35" s="172" t="s">
        <v>1391</v>
      </c>
      <c r="C35" s="170">
        <v>2015</v>
      </c>
      <c r="D35" s="172" t="s">
        <v>1345</v>
      </c>
      <c r="E35" s="171" t="s">
        <v>919</v>
      </c>
      <c r="F35" s="172" t="s">
        <v>920</v>
      </c>
      <c r="G35" s="182" t="s">
        <v>1803</v>
      </c>
      <c r="H35" s="193"/>
      <c r="I35" s="173"/>
      <c r="J35" s="173"/>
      <c r="K35" s="173"/>
      <c r="L35" s="173"/>
    </row>
    <row r="36" spans="1:12" s="168" customFormat="1" ht="30" x14ac:dyDescent="0.25">
      <c r="A36" s="166">
        <v>35</v>
      </c>
      <c r="B36" s="169" t="s">
        <v>1407</v>
      </c>
      <c r="C36" s="170">
        <v>2015</v>
      </c>
      <c r="D36" s="169" t="s">
        <v>1345</v>
      </c>
      <c r="E36" s="169" t="s">
        <v>939</v>
      </c>
      <c r="F36" s="169" t="s">
        <v>965</v>
      </c>
      <c r="G36" s="169" t="s">
        <v>1804</v>
      </c>
      <c r="H36" s="193"/>
      <c r="I36" s="173"/>
      <c r="J36" s="173"/>
      <c r="K36" s="173"/>
      <c r="L36" s="173"/>
    </row>
    <row r="37" spans="1:12" s="168" customFormat="1" ht="30" x14ac:dyDescent="0.25">
      <c r="A37" s="166">
        <v>36</v>
      </c>
      <c r="B37" s="167" t="s">
        <v>1424</v>
      </c>
      <c r="C37" s="170">
        <v>2015</v>
      </c>
      <c r="D37" s="172" t="s">
        <v>1361</v>
      </c>
      <c r="E37" s="169" t="s">
        <v>919</v>
      </c>
      <c r="F37" s="167" t="s">
        <v>943</v>
      </c>
      <c r="G37" s="167" t="s">
        <v>1805</v>
      </c>
      <c r="H37" s="193"/>
      <c r="I37" s="173"/>
      <c r="J37" s="173"/>
      <c r="K37" s="173"/>
      <c r="L37" s="173"/>
    </row>
    <row r="38" spans="1:12" s="168" customFormat="1" x14ac:dyDescent="0.25">
      <c r="A38" s="166">
        <v>37</v>
      </c>
      <c r="B38" s="172" t="s">
        <v>1392</v>
      </c>
      <c r="C38" s="170">
        <v>2015</v>
      </c>
      <c r="D38" s="172" t="s">
        <v>1345</v>
      </c>
      <c r="E38" s="171" t="s">
        <v>919</v>
      </c>
      <c r="F38" s="172" t="s">
        <v>929</v>
      </c>
      <c r="G38" s="167" t="s">
        <v>1806</v>
      </c>
      <c r="H38" s="193"/>
      <c r="I38" s="173"/>
      <c r="J38" s="173"/>
      <c r="K38" s="173"/>
      <c r="L38" s="173"/>
    </row>
    <row r="39" spans="1:12" s="168" customFormat="1" ht="30" x14ac:dyDescent="0.25">
      <c r="A39" s="166">
        <v>38</v>
      </c>
      <c r="B39" s="169" t="s">
        <v>1408</v>
      </c>
      <c r="C39" s="170">
        <v>2015</v>
      </c>
      <c r="D39" s="169" t="s">
        <v>1345</v>
      </c>
      <c r="E39" s="169" t="s">
        <v>939</v>
      </c>
      <c r="F39" s="172" t="s">
        <v>969</v>
      </c>
      <c r="G39" s="169" t="s">
        <v>1807</v>
      </c>
      <c r="H39" s="193"/>
      <c r="I39" s="173"/>
      <c r="J39" s="173"/>
      <c r="K39" s="173"/>
      <c r="L39" s="173"/>
    </row>
    <row r="40" spans="1:12" s="168" customFormat="1" ht="45" customHeight="1" x14ac:dyDescent="0.25">
      <c r="A40" s="166">
        <v>39</v>
      </c>
      <c r="B40" s="167" t="s">
        <v>1425</v>
      </c>
      <c r="C40" s="170">
        <v>2015</v>
      </c>
      <c r="D40" s="167" t="s">
        <v>1345</v>
      </c>
      <c r="E40" s="169" t="s">
        <v>919</v>
      </c>
      <c r="F40" s="167" t="s">
        <v>943</v>
      </c>
      <c r="G40" s="167" t="s">
        <v>1808</v>
      </c>
      <c r="H40" s="193"/>
      <c r="I40" s="173"/>
      <c r="J40" s="173"/>
      <c r="K40" s="173"/>
      <c r="L40" s="173"/>
    </row>
    <row r="41" spans="1:12" s="168" customFormat="1" ht="30" x14ac:dyDescent="0.25">
      <c r="A41" s="166">
        <v>40</v>
      </c>
      <c r="B41" s="172" t="s">
        <v>1393</v>
      </c>
      <c r="C41" s="170">
        <v>2015</v>
      </c>
      <c r="D41" s="172" t="s">
        <v>1345</v>
      </c>
      <c r="E41" s="171" t="s">
        <v>919</v>
      </c>
      <c r="F41" s="172" t="s">
        <v>921</v>
      </c>
      <c r="G41" s="167" t="s">
        <v>1809</v>
      </c>
      <c r="H41" s="193"/>
      <c r="I41" s="173"/>
      <c r="J41" s="173"/>
      <c r="K41" s="173"/>
      <c r="L41" s="173"/>
    </row>
    <row r="42" spans="1:12" s="168" customFormat="1" ht="45" x14ac:dyDescent="0.25">
      <c r="A42" s="166">
        <v>41</v>
      </c>
      <c r="B42" s="169" t="s">
        <v>1403</v>
      </c>
      <c r="C42" s="170">
        <v>2015</v>
      </c>
      <c r="D42" s="169" t="s">
        <v>1345</v>
      </c>
      <c r="E42" s="169" t="s">
        <v>940</v>
      </c>
      <c r="F42" s="169" t="s">
        <v>949</v>
      </c>
      <c r="G42" s="169" t="s">
        <v>1810</v>
      </c>
      <c r="H42" s="193"/>
      <c r="I42" s="173"/>
      <c r="J42" s="173"/>
      <c r="K42" s="173"/>
      <c r="L42" s="173"/>
    </row>
    <row r="43" spans="1:12" s="168" customFormat="1" ht="30" x14ac:dyDescent="0.25">
      <c r="A43" s="166">
        <v>42</v>
      </c>
      <c r="B43" s="172" t="s">
        <v>1394</v>
      </c>
      <c r="C43" s="170">
        <v>2015</v>
      </c>
      <c r="D43" s="172" t="s">
        <v>1345</v>
      </c>
      <c r="E43" s="171" t="s">
        <v>919</v>
      </c>
      <c r="F43" s="172" t="s">
        <v>930</v>
      </c>
      <c r="G43" s="167" t="s">
        <v>954</v>
      </c>
      <c r="H43" s="193"/>
      <c r="I43" s="173"/>
      <c r="J43" s="173"/>
      <c r="K43" s="173"/>
      <c r="L43" s="173"/>
    </row>
    <row r="44" spans="1:12" s="168" customFormat="1" x14ac:dyDescent="0.25">
      <c r="A44" s="166">
        <v>43</v>
      </c>
      <c r="B44" s="174" t="s">
        <v>942</v>
      </c>
      <c r="C44" s="170">
        <v>2015</v>
      </c>
      <c r="D44" s="174" t="s">
        <v>1345</v>
      </c>
      <c r="E44" s="169" t="s">
        <v>919</v>
      </c>
      <c r="F44" s="171" t="s">
        <v>973</v>
      </c>
      <c r="G44" s="175" t="s">
        <v>1811</v>
      </c>
      <c r="H44" s="193"/>
      <c r="I44" s="173"/>
      <c r="J44" s="173"/>
      <c r="K44" s="173"/>
      <c r="L44" s="173"/>
    </row>
    <row r="45" spans="1:12" s="168" customFormat="1" ht="45" x14ac:dyDescent="0.25">
      <c r="A45" s="166">
        <v>44</v>
      </c>
      <c r="B45" s="169" t="s">
        <v>1422</v>
      </c>
      <c r="C45" s="170">
        <v>2015</v>
      </c>
      <c r="D45" s="169" t="s">
        <v>1345</v>
      </c>
      <c r="E45" s="169" t="s">
        <v>939</v>
      </c>
      <c r="F45" s="172" t="s">
        <v>963</v>
      </c>
      <c r="G45" s="169" t="s">
        <v>1812</v>
      </c>
      <c r="H45" s="193"/>
      <c r="I45" s="173"/>
      <c r="J45" s="173"/>
      <c r="K45" s="173"/>
      <c r="L45" s="173"/>
    </row>
    <row r="46" spans="1:12" s="168" customFormat="1" ht="30" x14ac:dyDescent="0.25">
      <c r="A46" s="166">
        <v>45</v>
      </c>
      <c r="B46" s="169" t="s">
        <v>1419</v>
      </c>
      <c r="C46" s="170">
        <v>2015</v>
      </c>
      <c r="D46" s="169" t="s">
        <v>1345</v>
      </c>
      <c r="E46" s="169" t="s">
        <v>939</v>
      </c>
      <c r="F46" s="172" t="s">
        <v>950</v>
      </c>
      <c r="G46" s="169" t="s">
        <v>1813</v>
      </c>
      <c r="H46" s="193"/>
      <c r="I46" s="173"/>
      <c r="J46" s="173"/>
      <c r="K46" s="173"/>
      <c r="L46" s="173"/>
    </row>
    <row r="47" spans="1:12" s="168" customFormat="1" ht="30" x14ac:dyDescent="0.25">
      <c r="A47" s="166">
        <v>46</v>
      </c>
      <c r="B47" s="172" t="s">
        <v>1395</v>
      </c>
      <c r="C47" s="170">
        <v>2015</v>
      </c>
      <c r="D47" s="172" t="s">
        <v>1345</v>
      </c>
      <c r="E47" s="171" t="s">
        <v>919</v>
      </c>
      <c r="F47" s="172" t="s">
        <v>936</v>
      </c>
      <c r="G47" s="169" t="s">
        <v>1814</v>
      </c>
      <c r="H47" s="193"/>
      <c r="I47" s="173"/>
      <c r="J47" s="173"/>
      <c r="K47" s="173"/>
      <c r="L47" s="173"/>
    </row>
    <row r="48" spans="1:12" s="168" customFormat="1" ht="30" x14ac:dyDescent="0.25">
      <c r="A48" s="166">
        <v>47</v>
      </c>
      <c r="B48" s="174" t="s">
        <v>1395</v>
      </c>
      <c r="C48" s="170">
        <v>2015</v>
      </c>
      <c r="D48" s="174" t="s">
        <v>1345</v>
      </c>
      <c r="E48" s="169" t="s">
        <v>919</v>
      </c>
      <c r="F48" s="172" t="s">
        <v>936</v>
      </c>
      <c r="G48" s="175" t="s">
        <v>1815</v>
      </c>
      <c r="H48" s="193"/>
      <c r="I48" s="173"/>
      <c r="J48" s="173"/>
      <c r="K48" s="173"/>
      <c r="L48" s="173"/>
    </row>
    <row r="49" spans="1:12" s="168" customFormat="1" ht="45" x14ac:dyDescent="0.25">
      <c r="A49" s="166">
        <v>48</v>
      </c>
      <c r="B49" s="169" t="s">
        <v>1409</v>
      </c>
      <c r="C49" s="170">
        <v>2015</v>
      </c>
      <c r="D49" s="169" t="s">
        <v>1345</v>
      </c>
      <c r="E49" s="169" t="s">
        <v>939</v>
      </c>
      <c r="F49" s="172" t="s">
        <v>970</v>
      </c>
      <c r="G49" s="169" t="s">
        <v>1816</v>
      </c>
      <c r="H49" s="193"/>
      <c r="I49" s="173"/>
      <c r="J49" s="173"/>
      <c r="K49" s="173"/>
      <c r="L49" s="173"/>
    </row>
    <row r="50" spans="1:12" s="168" customFormat="1" ht="30" x14ac:dyDescent="0.25">
      <c r="A50" s="166">
        <v>49</v>
      </c>
      <c r="B50" s="169" t="s">
        <v>1396</v>
      </c>
      <c r="C50" s="170">
        <v>2015</v>
      </c>
      <c r="D50" s="169" t="s">
        <v>1345</v>
      </c>
      <c r="E50" s="171" t="s">
        <v>919</v>
      </c>
      <c r="F50" s="172" t="s">
        <v>931</v>
      </c>
      <c r="G50" s="167" t="s">
        <v>1817</v>
      </c>
      <c r="H50" s="193"/>
      <c r="I50" s="173"/>
      <c r="J50" s="173"/>
      <c r="K50" s="173"/>
      <c r="L50" s="173"/>
    </row>
    <row r="51" spans="1:12" s="168" customFormat="1" ht="30" x14ac:dyDescent="0.25">
      <c r="A51" s="166">
        <v>50</v>
      </c>
      <c r="B51" s="167" t="s">
        <v>1426</v>
      </c>
      <c r="C51" s="170">
        <v>2015</v>
      </c>
      <c r="D51" s="167" t="s">
        <v>1345</v>
      </c>
      <c r="E51" s="169" t="s">
        <v>919</v>
      </c>
      <c r="F51" s="167" t="s">
        <v>945</v>
      </c>
      <c r="G51" s="169" t="s">
        <v>1832</v>
      </c>
      <c r="H51" s="193"/>
      <c r="I51" s="173"/>
      <c r="J51" s="173"/>
      <c r="K51" s="173"/>
      <c r="L51" s="173"/>
    </row>
    <row r="52" spans="1:12" s="168" customFormat="1" ht="45" x14ac:dyDescent="0.25">
      <c r="A52" s="166">
        <v>51</v>
      </c>
      <c r="B52" s="169" t="s">
        <v>1410</v>
      </c>
      <c r="C52" s="170">
        <v>2015</v>
      </c>
      <c r="D52" s="169" t="s">
        <v>1345</v>
      </c>
      <c r="E52" s="169" t="s">
        <v>939</v>
      </c>
      <c r="F52" s="172" t="s">
        <v>971</v>
      </c>
      <c r="G52" s="169" t="s">
        <v>1818</v>
      </c>
      <c r="H52" s="193"/>
      <c r="I52" s="173"/>
      <c r="J52" s="173"/>
      <c r="K52" s="173"/>
      <c r="L52" s="173"/>
    </row>
    <row r="53" spans="1:12" s="168" customFormat="1" ht="30" x14ac:dyDescent="0.25">
      <c r="A53" s="166">
        <v>52</v>
      </c>
      <c r="B53" s="172" t="s">
        <v>1397</v>
      </c>
      <c r="C53" s="170">
        <v>2015</v>
      </c>
      <c r="D53" s="172" t="s">
        <v>1345</v>
      </c>
      <c r="E53" s="171" t="s">
        <v>919</v>
      </c>
      <c r="F53" s="172" t="s">
        <v>932</v>
      </c>
      <c r="G53" s="167" t="s">
        <v>1819</v>
      </c>
      <c r="H53" s="193"/>
      <c r="I53" s="173"/>
      <c r="J53" s="173"/>
      <c r="K53" s="173"/>
      <c r="L53" s="173"/>
    </row>
    <row r="54" spans="1:12" s="168" customFormat="1" ht="30" x14ac:dyDescent="0.25">
      <c r="A54" s="166">
        <v>53</v>
      </c>
      <c r="B54" s="172" t="s">
        <v>1397</v>
      </c>
      <c r="C54" s="170">
        <v>2015</v>
      </c>
      <c r="D54" s="172" t="s">
        <v>1374</v>
      </c>
      <c r="E54" s="171" t="s">
        <v>919</v>
      </c>
      <c r="F54" s="172" t="s">
        <v>932</v>
      </c>
      <c r="G54" s="167" t="s">
        <v>1820</v>
      </c>
      <c r="H54" s="193"/>
      <c r="I54" s="173"/>
      <c r="J54" s="173"/>
      <c r="K54" s="173"/>
      <c r="L54" s="173"/>
    </row>
    <row r="55" spans="1:12" s="168" customFormat="1" ht="45" x14ac:dyDescent="0.25">
      <c r="A55" s="166">
        <v>54</v>
      </c>
      <c r="B55" s="172" t="s">
        <v>937</v>
      </c>
      <c r="C55" s="170">
        <v>2015</v>
      </c>
      <c r="D55" s="172" t="s">
        <v>1375</v>
      </c>
      <c r="E55" s="171" t="s">
        <v>919</v>
      </c>
      <c r="F55" s="172" t="s">
        <v>955</v>
      </c>
      <c r="G55" s="169" t="s">
        <v>1821</v>
      </c>
      <c r="H55" s="193"/>
      <c r="I55" s="173"/>
      <c r="J55" s="173"/>
      <c r="K55" s="173"/>
      <c r="L55" s="173"/>
    </row>
    <row r="56" spans="1:12" s="168" customFormat="1" ht="30" x14ac:dyDescent="0.25">
      <c r="A56" s="166">
        <v>55</v>
      </c>
      <c r="B56" s="169" t="s">
        <v>1404</v>
      </c>
      <c r="C56" s="170">
        <v>2015</v>
      </c>
      <c r="D56" s="169" t="s">
        <v>1345</v>
      </c>
      <c r="E56" s="169" t="s">
        <v>939</v>
      </c>
      <c r="F56" s="169" t="s">
        <v>948</v>
      </c>
      <c r="G56" s="169" t="s">
        <v>1822</v>
      </c>
      <c r="H56" s="193"/>
      <c r="I56" s="173"/>
      <c r="J56" s="173"/>
      <c r="K56" s="173"/>
      <c r="L56" s="173"/>
    </row>
    <row r="57" spans="1:12" s="168" customFormat="1" ht="30" x14ac:dyDescent="0.25">
      <c r="A57" s="166">
        <v>56</v>
      </c>
      <c r="B57" s="169" t="s">
        <v>1411</v>
      </c>
      <c r="C57" s="170">
        <v>2015</v>
      </c>
      <c r="D57" s="169" t="s">
        <v>1345</v>
      </c>
      <c r="E57" s="169" t="s">
        <v>939</v>
      </c>
      <c r="F57" s="172" t="s">
        <v>972</v>
      </c>
      <c r="G57" s="169" t="s">
        <v>1823</v>
      </c>
      <c r="H57" s="193"/>
      <c r="I57" s="173"/>
      <c r="J57" s="173"/>
      <c r="K57" s="173"/>
      <c r="L57" s="173"/>
    </row>
    <row r="58" spans="1:12" s="168" customFormat="1" ht="30" x14ac:dyDescent="0.25">
      <c r="A58" s="166">
        <v>57</v>
      </c>
      <c r="B58" s="172" t="s">
        <v>1398</v>
      </c>
      <c r="C58" s="170">
        <v>2015</v>
      </c>
      <c r="D58" s="172" t="s">
        <v>1345</v>
      </c>
      <c r="E58" s="171" t="s">
        <v>919</v>
      </c>
      <c r="F58" s="172" t="s">
        <v>933</v>
      </c>
      <c r="G58" s="167" t="s">
        <v>1824</v>
      </c>
      <c r="H58" s="193"/>
      <c r="I58" s="173"/>
      <c r="J58" s="173"/>
      <c r="K58" s="173"/>
      <c r="L58" s="173"/>
    </row>
    <row r="59" spans="1:12" s="168" customFormat="1" ht="30" x14ac:dyDescent="0.25">
      <c r="A59" s="166">
        <v>58</v>
      </c>
      <c r="B59" s="172" t="s">
        <v>1398</v>
      </c>
      <c r="C59" s="170">
        <v>2015</v>
      </c>
      <c r="D59" s="172" t="s">
        <v>1345</v>
      </c>
      <c r="E59" s="171" t="s">
        <v>919</v>
      </c>
      <c r="F59" s="172" t="s">
        <v>933</v>
      </c>
      <c r="G59" s="167" t="s">
        <v>951</v>
      </c>
      <c r="H59" s="193"/>
      <c r="I59" s="173"/>
      <c r="J59" s="173"/>
      <c r="K59" s="173"/>
      <c r="L59" s="173"/>
    </row>
    <row r="60" spans="1:12" s="168" customFormat="1" ht="30" x14ac:dyDescent="0.25">
      <c r="A60" s="166">
        <v>59</v>
      </c>
      <c r="B60" s="172" t="s">
        <v>1399</v>
      </c>
      <c r="C60" s="170">
        <v>2015</v>
      </c>
      <c r="D60" s="172" t="s">
        <v>1345</v>
      </c>
      <c r="E60" s="171" t="s">
        <v>919</v>
      </c>
      <c r="F60" s="172" t="s">
        <v>1774</v>
      </c>
      <c r="G60" s="169" t="s">
        <v>1825</v>
      </c>
      <c r="H60" s="193"/>
      <c r="I60" s="173"/>
      <c r="J60" s="173"/>
      <c r="K60" s="173"/>
      <c r="L60" s="173"/>
    </row>
    <row r="61" spans="1:12" s="168" customFormat="1" x14ac:dyDescent="0.25">
      <c r="A61" s="166">
        <v>60</v>
      </c>
      <c r="B61" s="172" t="s">
        <v>1400</v>
      </c>
      <c r="C61" s="170">
        <v>2015</v>
      </c>
      <c r="D61" s="172" t="s">
        <v>1345</v>
      </c>
      <c r="E61" s="171" t="s">
        <v>919</v>
      </c>
      <c r="F61" s="172" t="s">
        <v>934</v>
      </c>
      <c r="G61" s="169" t="s">
        <v>1826</v>
      </c>
      <c r="H61" s="193"/>
      <c r="I61" s="173"/>
      <c r="J61" s="173"/>
      <c r="K61" s="173"/>
      <c r="L61" s="173"/>
    </row>
    <row r="62" spans="1:12" s="168" customFormat="1" x14ac:dyDescent="0.25">
      <c r="A62" s="166">
        <v>61</v>
      </c>
      <c r="B62" s="174" t="s">
        <v>1420</v>
      </c>
      <c r="C62" s="170">
        <v>2015</v>
      </c>
      <c r="D62" s="174" t="s">
        <v>1345</v>
      </c>
      <c r="E62" s="169" t="s">
        <v>919</v>
      </c>
      <c r="F62" s="167" t="s">
        <v>964</v>
      </c>
      <c r="G62" s="175" t="s">
        <v>1827</v>
      </c>
      <c r="H62" s="193"/>
      <c r="I62" s="173"/>
      <c r="J62" s="173"/>
      <c r="K62" s="173"/>
      <c r="L62" s="173"/>
    </row>
    <row r="63" spans="1:12" s="168" customFormat="1" ht="30" x14ac:dyDescent="0.25">
      <c r="A63" s="166">
        <v>62</v>
      </c>
      <c r="B63" s="169" t="s">
        <v>1421</v>
      </c>
      <c r="C63" s="170">
        <v>2015</v>
      </c>
      <c r="D63" s="169" t="s">
        <v>1345</v>
      </c>
      <c r="E63" s="169" t="s">
        <v>939</v>
      </c>
      <c r="F63" s="172" t="s">
        <v>965</v>
      </c>
      <c r="G63" s="169" t="s">
        <v>1828</v>
      </c>
      <c r="H63" s="193"/>
      <c r="I63" s="173"/>
      <c r="J63" s="173"/>
      <c r="K63" s="173"/>
      <c r="L63" s="173"/>
    </row>
    <row r="64" spans="1:12" s="168" customFormat="1" ht="30" x14ac:dyDescent="0.25">
      <c r="A64" s="166">
        <v>63</v>
      </c>
      <c r="B64" s="169" t="s">
        <v>1421</v>
      </c>
      <c r="C64" s="170">
        <v>2015</v>
      </c>
      <c r="D64" s="169" t="s">
        <v>1345</v>
      </c>
      <c r="E64" s="169" t="s">
        <v>939</v>
      </c>
      <c r="F64" s="172" t="s">
        <v>965</v>
      </c>
      <c r="G64" s="169" t="s">
        <v>1829</v>
      </c>
      <c r="H64" s="193"/>
      <c r="I64" s="173"/>
      <c r="J64" s="173"/>
      <c r="K64" s="173"/>
      <c r="L64" s="173"/>
    </row>
    <row r="65" spans="1:12" s="168" customFormat="1" ht="45" x14ac:dyDescent="0.25">
      <c r="A65" s="166">
        <v>64</v>
      </c>
      <c r="B65" s="169" t="s">
        <v>1412</v>
      </c>
      <c r="C65" s="170">
        <v>2015</v>
      </c>
      <c r="D65" s="169" t="s">
        <v>1345</v>
      </c>
      <c r="E65" s="169" t="s">
        <v>919</v>
      </c>
      <c r="F65" s="169" t="s">
        <v>941</v>
      </c>
      <c r="G65" s="169" t="s">
        <v>1830</v>
      </c>
      <c r="H65" s="193"/>
      <c r="I65" s="173"/>
      <c r="J65" s="173"/>
      <c r="K65" s="173"/>
      <c r="L65" s="173"/>
    </row>
    <row r="66" spans="1:12" s="168" customFormat="1" ht="30" x14ac:dyDescent="0.25">
      <c r="A66" s="166">
        <v>65</v>
      </c>
      <c r="B66" s="167" t="s">
        <v>1381</v>
      </c>
      <c r="C66" s="170">
        <v>2016</v>
      </c>
      <c r="D66" s="171" t="s">
        <v>1345</v>
      </c>
      <c r="E66" s="171" t="s">
        <v>919</v>
      </c>
      <c r="F66" s="167" t="s">
        <v>975</v>
      </c>
      <c r="G66" s="167" t="s">
        <v>976</v>
      </c>
      <c r="H66" s="193"/>
      <c r="I66" s="173"/>
      <c r="J66" s="173"/>
      <c r="K66" s="173"/>
      <c r="L66" s="173"/>
    </row>
    <row r="67" spans="1:12" s="168" customFormat="1" ht="30" x14ac:dyDescent="0.25">
      <c r="A67" s="166">
        <v>66</v>
      </c>
      <c r="B67" s="169" t="s">
        <v>1134</v>
      </c>
      <c r="C67" s="178">
        <v>2016</v>
      </c>
      <c r="D67" s="178" t="s">
        <v>1345</v>
      </c>
      <c r="E67" s="178" t="s">
        <v>919</v>
      </c>
      <c r="F67" s="167" t="s">
        <v>1135</v>
      </c>
      <c r="G67" s="169" t="s">
        <v>1136</v>
      </c>
      <c r="H67" s="193"/>
      <c r="I67" s="173"/>
      <c r="J67" s="173"/>
      <c r="K67" s="173"/>
      <c r="L67" s="173"/>
    </row>
    <row r="68" spans="1:12" s="168" customFormat="1" ht="45" x14ac:dyDescent="0.25">
      <c r="A68" s="166">
        <v>67</v>
      </c>
      <c r="B68" s="167" t="s">
        <v>1442</v>
      </c>
      <c r="C68" s="170">
        <v>2016</v>
      </c>
      <c r="D68" s="167" t="s">
        <v>1345</v>
      </c>
      <c r="E68" s="178" t="s">
        <v>919</v>
      </c>
      <c r="F68" s="167" t="s">
        <v>1056</v>
      </c>
      <c r="G68" s="167" t="s">
        <v>1057</v>
      </c>
      <c r="H68" s="193"/>
      <c r="I68" s="173"/>
      <c r="J68" s="173"/>
      <c r="K68" s="173"/>
      <c r="L68" s="173"/>
    </row>
    <row r="69" spans="1:12" s="168" customFormat="1" x14ac:dyDescent="0.25">
      <c r="A69" s="166">
        <v>68</v>
      </c>
      <c r="B69" s="169" t="s">
        <v>1131</v>
      </c>
      <c r="C69" s="170">
        <v>2016</v>
      </c>
      <c r="D69" s="171" t="s">
        <v>1345</v>
      </c>
      <c r="E69" s="169" t="s">
        <v>940</v>
      </c>
      <c r="F69" s="171" t="s">
        <v>967</v>
      </c>
      <c r="G69" s="167" t="s">
        <v>1776</v>
      </c>
      <c r="H69" s="193"/>
      <c r="I69" s="173"/>
      <c r="J69" s="173"/>
      <c r="K69" s="173"/>
      <c r="L69" s="173"/>
    </row>
    <row r="70" spans="1:12" s="168" customFormat="1" ht="30" x14ac:dyDescent="0.25">
      <c r="A70" s="166">
        <v>69</v>
      </c>
      <c r="B70" s="169" t="s">
        <v>1652</v>
      </c>
      <c r="C70" s="178">
        <v>2016</v>
      </c>
      <c r="D70" s="178" t="s">
        <v>1345</v>
      </c>
      <c r="E70" s="178" t="s">
        <v>919</v>
      </c>
      <c r="F70" s="167" t="s">
        <v>1774</v>
      </c>
      <c r="G70" s="169" t="s">
        <v>1653</v>
      </c>
      <c r="H70" s="193"/>
      <c r="I70" s="173"/>
      <c r="J70" s="173"/>
      <c r="K70" s="173"/>
      <c r="L70" s="173"/>
    </row>
    <row r="71" spans="1:12" s="168" customFormat="1" ht="45" x14ac:dyDescent="0.25">
      <c r="A71" s="166">
        <v>70</v>
      </c>
      <c r="B71" s="167" t="s">
        <v>1005</v>
      </c>
      <c r="C71" s="170">
        <v>2016</v>
      </c>
      <c r="D71" s="167" t="s">
        <v>1372</v>
      </c>
      <c r="E71" s="171" t="s">
        <v>919</v>
      </c>
      <c r="F71" s="172" t="s">
        <v>1006</v>
      </c>
      <c r="G71" s="172" t="s">
        <v>1007</v>
      </c>
      <c r="H71" s="193"/>
      <c r="I71" s="173"/>
      <c r="J71" s="173"/>
      <c r="K71" s="173"/>
      <c r="L71" s="173"/>
    </row>
    <row r="72" spans="1:12" s="168" customFormat="1" ht="60" x14ac:dyDescent="0.25">
      <c r="A72" s="166">
        <v>71</v>
      </c>
      <c r="B72" s="167" t="s">
        <v>1453</v>
      </c>
      <c r="C72" s="170">
        <v>2016</v>
      </c>
      <c r="D72" s="178" t="s">
        <v>1345</v>
      </c>
      <c r="E72" s="178" t="s">
        <v>962</v>
      </c>
      <c r="F72" s="167" t="s">
        <v>1154</v>
      </c>
      <c r="G72" s="167" t="s">
        <v>1092</v>
      </c>
      <c r="I72" s="173"/>
      <c r="J72" s="173"/>
      <c r="K72" s="173"/>
      <c r="L72" s="173"/>
    </row>
    <row r="73" spans="1:12" s="168" customFormat="1" ht="30" x14ac:dyDescent="0.25">
      <c r="A73" s="166">
        <v>72</v>
      </c>
      <c r="B73" s="167" t="s">
        <v>1443</v>
      </c>
      <c r="C73" s="170">
        <v>2016</v>
      </c>
      <c r="D73" s="167" t="s">
        <v>1345</v>
      </c>
      <c r="E73" s="178" t="s">
        <v>919</v>
      </c>
      <c r="F73" s="167" t="s">
        <v>1058</v>
      </c>
      <c r="G73" s="167" t="s">
        <v>1769</v>
      </c>
      <c r="I73" s="173"/>
      <c r="J73" s="173"/>
      <c r="K73" s="173"/>
      <c r="L73" s="173"/>
    </row>
    <row r="74" spans="1:12" s="168" customFormat="1" ht="90" x14ac:dyDescent="0.25">
      <c r="A74" s="166">
        <v>73</v>
      </c>
      <c r="B74" s="167" t="s">
        <v>1428</v>
      </c>
      <c r="C74" s="170">
        <v>2016</v>
      </c>
      <c r="D74" s="171" t="s">
        <v>1345</v>
      </c>
      <c r="E74" s="171" t="s">
        <v>919</v>
      </c>
      <c r="F74" s="167" t="s">
        <v>1008</v>
      </c>
      <c r="G74" s="167" t="s">
        <v>1009</v>
      </c>
      <c r="I74" s="173"/>
      <c r="J74" s="173"/>
      <c r="K74" s="173"/>
      <c r="L74" s="173"/>
    </row>
    <row r="75" spans="1:12" s="168" customFormat="1" ht="30" x14ac:dyDescent="0.25">
      <c r="A75" s="166">
        <v>74</v>
      </c>
      <c r="B75" s="167" t="s">
        <v>1654</v>
      </c>
      <c r="C75" s="170">
        <v>2016</v>
      </c>
      <c r="D75" s="167" t="s">
        <v>1345</v>
      </c>
      <c r="E75" s="178" t="s">
        <v>919</v>
      </c>
      <c r="F75" s="167" t="s">
        <v>1656</v>
      </c>
      <c r="G75" s="167" t="s">
        <v>1655</v>
      </c>
      <c r="I75" s="173"/>
      <c r="J75" s="173"/>
      <c r="K75" s="173"/>
      <c r="L75" s="173"/>
    </row>
    <row r="76" spans="1:12" s="168" customFormat="1" ht="30" x14ac:dyDescent="0.25">
      <c r="A76" s="166">
        <v>75</v>
      </c>
      <c r="B76" s="167" t="s">
        <v>1444</v>
      </c>
      <c r="C76" s="170">
        <v>2016</v>
      </c>
      <c r="D76" s="167" t="s">
        <v>1345</v>
      </c>
      <c r="E76" s="178" t="s">
        <v>919</v>
      </c>
      <c r="F76" s="167" t="s">
        <v>1059</v>
      </c>
      <c r="G76" s="167" t="s">
        <v>1060</v>
      </c>
      <c r="I76" s="173"/>
      <c r="J76" s="173"/>
      <c r="K76" s="173"/>
      <c r="L76" s="173"/>
    </row>
    <row r="77" spans="1:12" s="168" customFormat="1" ht="30" x14ac:dyDescent="0.25">
      <c r="A77" s="166">
        <v>76</v>
      </c>
      <c r="B77" s="167" t="s">
        <v>1445</v>
      </c>
      <c r="C77" s="170">
        <v>2016</v>
      </c>
      <c r="D77" s="167" t="s">
        <v>1345</v>
      </c>
      <c r="E77" s="178" t="s">
        <v>919</v>
      </c>
      <c r="F77" s="167" t="s">
        <v>1061</v>
      </c>
      <c r="G77" s="167" t="s">
        <v>1777</v>
      </c>
      <c r="I77" s="173"/>
      <c r="J77" s="173"/>
      <c r="K77" s="173"/>
      <c r="L77" s="173"/>
    </row>
    <row r="78" spans="1:12" s="168" customFormat="1" ht="60" x14ac:dyDescent="0.25">
      <c r="A78" s="166">
        <v>77</v>
      </c>
      <c r="B78" s="167" t="s">
        <v>1012</v>
      </c>
      <c r="C78" s="170">
        <v>2016</v>
      </c>
      <c r="D78" s="171" t="s">
        <v>1345</v>
      </c>
      <c r="E78" s="171" t="s">
        <v>919</v>
      </c>
      <c r="F78" s="167" t="s">
        <v>988</v>
      </c>
      <c r="G78" s="167" t="s">
        <v>1014</v>
      </c>
      <c r="I78" s="173"/>
      <c r="J78" s="173"/>
      <c r="K78" s="173"/>
      <c r="L78" s="173"/>
    </row>
    <row r="79" spans="1:12" s="168" customFormat="1" ht="30" x14ac:dyDescent="0.25">
      <c r="A79" s="166">
        <v>78</v>
      </c>
      <c r="B79" s="167" t="s">
        <v>1093</v>
      </c>
      <c r="C79" s="170">
        <v>2016</v>
      </c>
      <c r="D79" s="178" t="s">
        <v>1345</v>
      </c>
      <c r="E79" s="178" t="s">
        <v>919</v>
      </c>
      <c r="F79" s="167" t="s">
        <v>1094</v>
      </c>
      <c r="G79" s="167" t="s">
        <v>1095</v>
      </c>
      <c r="I79" s="173"/>
      <c r="J79" s="173"/>
      <c r="K79" s="173"/>
      <c r="L79" s="173"/>
    </row>
    <row r="80" spans="1:12" s="168" customFormat="1" ht="60" x14ac:dyDescent="0.25">
      <c r="A80" s="166">
        <v>79</v>
      </c>
      <c r="B80" s="169" t="s">
        <v>1434</v>
      </c>
      <c r="C80" s="170">
        <v>2016</v>
      </c>
      <c r="D80" s="171" t="s">
        <v>1345</v>
      </c>
      <c r="E80" s="171" t="s">
        <v>962</v>
      </c>
      <c r="F80" s="167" t="s">
        <v>1035</v>
      </c>
      <c r="G80" s="167" t="s">
        <v>1770</v>
      </c>
      <c r="I80" s="173"/>
      <c r="J80" s="173"/>
      <c r="K80" s="173"/>
      <c r="L80" s="173"/>
    </row>
    <row r="81" spans="1:12" s="168" customFormat="1" ht="75" x14ac:dyDescent="0.25">
      <c r="A81" s="166">
        <v>80</v>
      </c>
      <c r="B81" s="167" t="s">
        <v>1096</v>
      </c>
      <c r="C81" s="170">
        <v>2016</v>
      </c>
      <c r="D81" s="178" t="s">
        <v>1345</v>
      </c>
      <c r="E81" s="178" t="s">
        <v>940</v>
      </c>
      <c r="F81" s="167" t="s">
        <v>1522</v>
      </c>
      <c r="G81" s="167" t="s">
        <v>1097</v>
      </c>
      <c r="I81" s="173"/>
      <c r="J81" s="173"/>
      <c r="K81" s="173"/>
      <c r="L81" s="173"/>
    </row>
    <row r="82" spans="1:12" s="168" customFormat="1" ht="30" x14ac:dyDescent="0.25">
      <c r="A82" s="166">
        <v>81</v>
      </c>
      <c r="B82" s="167" t="s">
        <v>1078</v>
      </c>
      <c r="C82" s="170">
        <v>2016</v>
      </c>
      <c r="D82" s="167" t="s">
        <v>1345</v>
      </c>
      <c r="E82" s="178" t="s">
        <v>919</v>
      </c>
      <c r="F82" s="167" t="s">
        <v>1079</v>
      </c>
      <c r="G82" s="167" t="s">
        <v>1080</v>
      </c>
      <c r="I82" s="173"/>
      <c r="J82" s="173"/>
      <c r="K82" s="173"/>
      <c r="L82" s="173"/>
    </row>
    <row r="83" spans="1:12" s="168" customFormat="1" ht="65.45" customHeight="1" x14ac:dyDescent="0.25">
      <c r="A83" s="166">
        <v>82</v>
      </c>
      <c r="B83" s="172" t="s">
        <v>1383</v>
      </c>
      <c r="C83" s="170">
        <v>2016</v>
      </c>
      <c r="D83" s="171" t="s">
        <v>1345</v>
      </c>
      <c r="E83" s="171" t="s">
        <v>919</v>
      </c>
      <c r="F83" s="172" t="s">
        <v>923</v>
      </c>
      <c r="G83" s="171" t="s">
        <v>1015</v>
      </c>
      <c r="H83" s="193"/>
      <c r="I83" s="173"/>
      <c r="J83" s="173"/>
      <c r="K83" s="173"/>
      <c r="L83" s="173"/>
    </row>
    <row r="84" spans="1:12" s="168" customFormat="1" ht="30" x14ac:dyDescent="0.25">
      <c r="A84" s="166">
        <v>83</v>
      </c>
      <c r="B84" s="167" t="s">
        <v>1446</v>
      </c>
      <c r="C84" s="170">
        <v>2016</v>
      </c>
      <c r="D84" s="167" t="s">
        <v>1345</v>
      </c>
      <c r="E84" s="178" t="s">
        <v>919</v>
      </c>
      <c r="F84" s="167" t="s">
        <v>1062</v>
      </c>
      <c r="G84" s="167" t="s">
        <v>1771</v>
      </c>
      <c r="I84" s="173"/>
      <c r="J84" s="173"/>
      <c r="K84" s="173"/>
      <c r="L84" s="173"/>
    </row>
    <row r="85" spans="1:12" s="168" customFormat="1" ht="105" x14ac:dyDescent="0.25">
      <c r="A85" s="166">
        <v>84</v>
      </c>
      <c r="B85" s="167" t="s">
        <v>1098</v>
      </c>
      <c r="C85" s="170">
        <v>2016</v>
      </c>
      <c r="D85" s="167" t="s">
        <v>1099</v>
      </c>
      <c r="E85" s="178" t="s">
        <v>919</v>
      </c>
      <c r="F85" s="167" t="s">
        <v>1100</v>
      </c>
      <c r="G85" s="167" t="s">
        <v>1101</v>
      </c>
      <c r="I85" s="173"/>
      <c r="J85" s="173"/>
      <c r="K85" s="173"/>
      <c r="L85" s="173"/>
    </row>
    <row r="86" spans="1:12" s="168" customFormat="1" ht="30" x14ac:dyDescent="0.25">
      <c r="A86" s="166">
        <v>85</v>
      </c>
      <c r="B86" s="167" t="s">
        <v>999</v>
      </c>
      <c r="C86" s="170">
        <v>2016</v>
      </c>
      <c r="D86" s="171" t="s">
        <v>1345</v>
      </c>
      <c r="E86" s="171" t="s">
        <v>919</v>
      </c>
      <c r="F86" s="167" t="s">
        <v>977</v>
      </c>
      <c r="G86" s="167" t="s">
        <v>978</v>
      </c>
      <c r="I86" s="173"/>
      <c r="J86" s="173"/>
      <c r="K86" s="173"/>
      <c r="L86" s="173"/>
    </row>
    <row r="87" spans="1:12" s="168" customFormat="1" ht="30" x14ac:dyDescent="0.25">
      <c r="A87" s="166">
        <v>86</v>
      </c>
      <c r="B87" s="167" t="s">
        <v>1447</v>
      </c>
      <c r="C87" s="170">
        <v>2016</v>
      </c>
      <c r="D87" s="167" t="s">
        <v>1345</v>
      </c>
      <c r="E87" s="178" t="s">
        <v>919</v>
      </c>
      <c r="F87" s="167" t="s">
        <v>1774</v>
      </c>
      <c r="G87" s="167" t="s">
        <v>1063</v>
      </c>
      <c r="H87" s="193"/>
      <c r="I87" s="173"/>
      <c r="J87" s="173"/>
      <c r="K87" s="173"/>
      <c r="L87" s="173"/>
    </row>
    <row r="88" spans="1:12" s="168" customFormat="1" ht="30" x14ac:dyDescent="0.25">
      <c r="A88" s="166">
        <v>87</v>
      </c>
      <c r="B88" s="167" t="s">
        <v>1657</v>
      </c>
      <c r="C88" s="170">
        <v>2016</v>
      </c>
      <c r="D88" s="171" t="s">
        <v>1345</v>
      </c>
      <c r="E88" s="171" t="s">
        <v>919</v>
      </c>
      <c r="F88" s="167" t="s">
        <v>1774</v>
      </c>
      <c r="G88" s="167" t="s">
        <v>1658</v>
      </c>
      <c r="I88" s="173"/>
      <c r="J88" s="173"/>
      <c r="K88" s="173"/>
      <c r="L88" s="173"/>
    </row>
    <row r="89" spans="1:12" s="168" customFormat="1" ht="75" x14ac:dyDescent="0.25">
      <c r="A89" s="166">
        <v>88</v>
      </c>
      <c r="B89" s="167" t="s">
        <v>998</v>
      </c>
      <c r="C89" s="170">
        <v>2016</v>
      </c>
      <c r="D89" s="171" t="s">
        <v>1345</v>
      </c>
      <c r="E89" s="171" t="s">
        <v>919</v>
      </c>
      <c r="F89" s="167" t="s">
        <v>979</v>
      </c>
      <c r="G89" s="167" t="s">
        <v>980</v>
      </c>
      <c r="I89" s="173"/>
      <c r="J89" s="173"/>
      <c r="K89" s="173"/>
      <c r="L89" s="173"/>
    </row>
    <row r="90" spans="1:12" s="168" customFormat="1" ht="45" x14ac:dyDescent="0.25">
      <c r="A90" s="166">
        <v>89</v>
      </c>
      <c r="B90" s="167" t="s">
        <v>1401</v>
      </c>
      <c r="C90" s="178">
        <v>2016</v>
      </c>
      <c r="D90" s="178" t="s">
        <v>1345</v>
      </c>
      <c r="E90" s="178" t="s">
        <v>962</v>
      </c>
      <c r="F90" s="167" t="s">
        <v>1142</v>
      </c>
      <c r="G90" s="167" t="s">
        <v>1143</v>
      </c>
      <c r="I90" s="173"/>
      <c r="J90" s="173"/>
      <c r="K90" s="173"/>
      <c r="L90" s="173"/>
    </row>
    <row r="91" spans="1:12" s="168" customFormat="1" ht="60" x14ac:dyDescent="0.25">
      <c r="A91" s="166">
        <v>90</v>
      </c>
      <c r="B91" s="172" t="s">
        <v>1435</v>
      </c>
      <c r="C91" s="170">
        <v>2016</v>
      </c>
      <c r="D91" s="171" t="s">
        <v>1345</v>
      </c>
      <c r="E91" s="171" t="s">
        <v>919</v>
      </c>
      <c r="F91" s="167" t="s">
        <v>1036</v>
      </c>
      <c r="G91" s="167" t="s">
        <v>1037</v>
      </c>
      <c r="H91" s="193"/>
      <c r="I91" s="173"/>
      <c r="J91" s="173"/>
      <c r="K91" s="173"/>
      <c r="L91" s="173"/>
    </row>
    <row r="92" spans="1:12" s="168" customFormat="1" ht="120" x14ac:dyDescent="0.25">
      <c r="A92" s="166">
        <v>91</v>
      </c>
      <c r="B92" s="167" t="s">
        <v>1454</v>
      </c>
      <c r="C92" s="170">
        <v>2016</v>
      </c>
      <c r="D92" s="169" t="s">
        <v>1371</v>
      </c>
      <c r="E92" s="178" t="s">
        <v>919</v>
      </c>
      <c r="F92" s="167" t="s">
        <v>1102</v>
      </c>
      <c r="G92" s="167" t="s">
        <v>1103</v>
      </c>
      <c r="I92" s="173"/>
      <c r="J92" s="173"/>
      <c r="K92" s="173"/>
      <c r="L92" s="173"/>
    </row>
    <row r="93" spans="1:12" s="168" customFormat="1" ht="30" x14ac:dyDescent="0.25">
      <c r="A93" s="166">
        <v>92</v>
      </c>
      <c r="B93" s="167" t="s">
        <v>997</v>
      </c>
      <c r="C93" s="170">
        <v>2016</v>
      </c>
      <c r="D93" s="171" t="s">
        <v>1345</v>
      </c>
      <c r="E93" s="171" t="s">
        <v>919</v>
      </c>
      <c r="F93" s="167" t="s">
        <v>981</v>
      </c>
      <c r="G93" s="167" t="s">
        <v>982</v>
      </c>
      <c r="H93" s="193"/>
      <c r="I93" s="173"/>
      <c r="J93" s="173"/>
      <c r="K93" s="173"/>
      <c r="L93" s="173"/>
    </row>
    <row r="94" spans="1:12" s="168" customFormat="1" ht="45" x14ac:dyDescent="0.25">
      <c r="A94" s="166">
        <v>93</v>
      </c>
      <c r="B94" s="167" t="s">
        <v>1380</v>
      </c>
      <c r="C94" s="170">
        <v>2016</v>
      </c>
      <c r="D94" s="171" t="s">
        <v>1345</v>
      </c>
      <c r="E94" s="171" t="s">
        <v>919</v>
      </c>
      <c r="F94" s="167" t="s">
        <v>983</v>
      </c>
      <c r="G94" s="167" t="s">
        <v>984</v>
      </c>
      <c r="H94" s="193"/>
      <c r="I94" s="173"/>
      <c r="J94" s="173"/>
      <c r="K94" s="173"/>
      <c r="L94" s="173"/>
    </row>
    <row r="95" spans="1:12" s="168" customFormat="1" ht="60" x14ac:dyDescent="0.25">
      <c r="A95" s="166">
        <v>94</v>
      </c>
      <c r="B95" s="167" t="s">
        <v>1416</v>
      </c>
      <c r="C95" s="170">
        <v>2016</v>
      </c>
      <c r="D95" s="178" t="s">
        <v>1345</v>
      </c>
      <c r="E95" s="178" t="s">
        <v>919</v>
      </c>
      <c r="F95" s="167" t="s">
        <v>1104</v>
      </c>
      <c r="G95" s="167" t="s">
        <v>1105</v>
      </c>
      <c r="H95" s="193"/>
      <c r="I95" s="173"/>
      <c r="J95" s="173"/>
      <c r="K95" s="173"/>
      <c r="L95" s="173"/>
    </row>
    <row r="96" spans="1:12" s="168" customFormat="1" ht="60" x14ac:dyDescent="0.25">
      <c r="A96" s="166">
        <v>95</v>
      </c>
      <c r="B96" s="167" t="s">
        <v>1064</v>
      </c>
      <c r="C96" s="170">
        <v>2016</v>
      </c>
      <c r="D96" s="167" t="s">
        <v>1345</v>
      </c>
      <c r="E96" s="178" t="s">
        <v>919</v>
      </c>
      <c r="F96" s="167" t="s">
        <v>1065</v>
      </c>
      <c r="G96" s="167" t="s">
        <v>1066</v>
      </c>
      <c r="H96" s="193"/>
      <c r="I96" s="173"/>
      <c r="J96" s="173"/>
      <c r="K96" s="173"/>
      <c r="L96" s="173"/>
    </row>
    <row r="97" spans="1:12" s="168" customFormat="1" x14ac:dyDescent="0.25">
      <c r="A97" s="166">
        <v>96</v>
      </c>
      <c r="B97" s="167" t="s">
        <v>1497</v>
      </c>
      <c r="C97" s="170">
        <v>2016</v>
      </c>
      <c r="D97" s="167" t="s">
        <v>1345</v>
      </c>
      <c r="E97" s="178" t="s">
        <v>940</v>
      </c>
      <c r="F97" s="167" t="s">
        <v>1345</v>
      </c>
      <c r="G97" s="167" t="s">
        <v>1767</v>
      </c>
      <c r="H97" s="193"/>
      <c r="I97" s="173"/>
      <c r="J97" s="173"/>
      <c r="K97" s="173"/>
      <c r="L97" s="173"/>
    </row>
    <row r="98" spans="1:12" s="168" customFormat="1" x14ac:dyDescent="0.25">
      <c r="A98" s="166">
        <v>97</v>
      </c>
      <c r="B98" s="167" t="s">
        <v>1497</v>
      </c>
      <c r="C98" s="170">
        <v>2016</v>
      </c>
      <c r="D98" s="167" t="s">
        <v>1345</v>
      </c>
      <c r="E98" s="178" t="s">
        <v>940</v>
      </c>
      <c r="F98" s="167" t="s">
        <v>1345</v>
      </c>
      <c r="G98" s="167" t="s">
        <v>1659</v>
      </c>
      <c r="H98" s="193"/>
      <c r="I98" s="173"/>
      <c r="J98" s="173"/>
      <c r="K98" s="173"/>
      <c r="L98" s="173"/>
    </row>
    <row r="99" spans="1:12" s="168" customFormat="1" ht="45" x14ac:dyDescent="0.25">
      <c r="A99" s="166">
        <v>98</v>
      </c>
      <c r="B99" s="167" t="s">
        <v>1448</v>
      </c>
      <c r="C99" s="170">
        <v>2016</v>
      </c>
      <c r="D99" s="167" t="s">
        <v>1345</v>
      </c>
      <c r="E99" s="178" t="s">
        <v>919</v>
      </c>
      <c r="F99" s="167" t="s">
        <v>1067</v>
      </c>
      <c r="G99" s="167" t="s">
        <v>1068</v>
      </c>
      <c r="H99" s="193"/>
      <c r="I99" s="173"/>
      <c r="J99" s="173"/>
      <c r="K99" s="173"/>
      <c r="L99" s="173"/>
    </row>
    <row r="100" spans="1:12" s="168" customFormat="1" x14ac:dyDescent="0.25">
      <c r="A100" s="166">
        <v>99</v>
      </c>
      <c r="B100" s="167" t="s">
        <v>993</v>
      </c>
      <c r="C100" s="170">
        <v>2016</v>
      </c>
      <c r="D100" s="171" t="s">
        <v>1345</v>
      </c>
      <c r="E100" s="171" t="s">
        <v>919</v>
      </c>
      <c r="F100" s="167" t="s">
        <v>987</v>
      </c>
      <c r="G100" s="167" t="s">
        <v>1646</v>
      </c>
      <c r="H100" s="193"/>
      <c r="I100" s="173"/>
      <c r="J100" s="173"/>
      <c r="K100" s="173"/>
      <c r="L100" s="173"/>
    </row>
    <row r="101" spans="1:12" s="168" customFormat="1" x14ac:dyDescent="0.25">
      <c r="A101" s="166">
        <v>100</v>
      </c>
      <c r="B101" s="167" t="s">
        <v>993</v>
      </c>
      <c r="C101" s="170">
        <v>2016</v>
      </c>
      <c r="D101" s="171" t="s">
        <v>1345</v>
      </c>
      <c r="E101" s="171" t="s">
        <v>919</v>
      </c>
      <c r="F101" s="167" t="s">
        <v>987</v>
      </c>
      <c r="G101" s="167" t="s">
        <v>1645</v>
      </c>
      <c r="H101" s="193"/>
      <c r="I101" s="173"/>
      <c r="J101" s="173"/>
      <c r="K101" s="173"/>
      <c r="L101" s="173"/>
    </row>
    <row r="102" spans="1:12" s="168" customFormat="1" ht="60" x14ac:dyDescent="0.25">
      <c r="A102" s="166">
        <v>101</v>
      </c>
      <c r="B102" s="167" t="s">
        <v>1429</v>
      </c>
      <c r="C102" s="170">
        <v>2016</v>
      </c>
      <c r="D102" s="171" t="s">
        <v>1345</v>
      </c>
      <c r="E102" s="171" t="s">
        <v>919</v>
      </c>
      <c r="F102" s="167" t="s">
        <v>1016</v>
      </c>
      <c r="G102" s="167" t="s">
        <v>1017</v>
      </c>
      <c r="I102" s="173"/>
      <c r="J102" s="173"/>
      <c r="K102" s="173"/>
      <c r="L102" s="173"/>
    </row>
    <row r="103" spans="1:12" s="168" customFormat="1" ht="60" x14ac:dyDescent="0.25">
      <c r="A103" s="166">
        <v>102</v>
      </c>
      <c r="B103" s="167" t="s">
        <v>994</v>
      </c>
      <c r="C103" s="170">
        <v>2016</v>
      </c>
      <c r="D103" s="171" t="s">
        <v>1345</v>
      </c>
      <c r="E103" s="171" t="s">
        <v>919</v>
      </c>
      <c r="F103" s="167" t="s">
        <v>988</v>
      </c>
      <c r="G103" s="167" t="s">
        <v>1778</v>
      </c>
      <c r="H103" s="193"/>
      <c r="I103" s="173"/>
      <c r="J103" s="173"/>
      <c r="K103" s="173"/>
      <c r="L103" s="173"/>
    </row>
    <row r="104" spans="1:12" s="168" customFormat="1" ht="30" x14ac:dyDescent="0.25">
      <c r="A104" s="166">
        <v>103</v>
      </c>
      <c r="B104" s="167" t="s">
        <v>1451</v>
      </c>
      <c r="C104" s="170">
        <v>2016</v>
      </c>
      <c r="D104" s="167" t="s">
        <v>1345</v>
      </c>
      <c r="E104" s="178" t="s">
        <v>919</v>
      </c>
      <c r="F104" s="167" t="s">
        <v>1081</v>
      </c>
      <c r="G104" s="167" t="s">
        <v>1082</v>
      </c>
      <c r="H104" s="193"/>
      <c r="I104" s="173"/>
      <c r="J104" s="173"/>
      <c r="K104" s="173"/>
      <c r="L104" s="173"/>
    </row>
    <row r="105" spans="1:12" s="168" customFormat="1" ht="60" x14ac:dyDescent="0.25">
      <c r="A105" s="166">
        <v>104</v>
      </c>
      <c r="B105" s="167" t="s">
        <v>1449</v>
      </c>
      <c r="C105" s="170">
        <v>2016</v>
      </c>
      <c r="D105" s="167" t="s">
        <v>1345</v>
      </c>
      <c r="E105" s="178" t="s">
        <v>919</v>
      </c>
      <c r="F105" s="167" t="s">
        <v>1069</v>
      </c>
      <c r="G105" s="167" t="s">
        <v>1070</v>
      </c>
      <c r="H105" s="193"/>
      <c r="I105" s="173"/>
      <c r="J105" s="173"/>
      <c r="K105" s="173"/>
      <c r="L105" s="173"/>
    </row>
    <row r="106" spans="1:12" s="168" customFormat="1" ht="60" x14ac:dyDescent="0.25">
      <c r="A106" s="166">
        <v>105</v>
      </c>
      <c r="B106" s="172" t="s">
        <v>1367</v>
      </c>
      <c r="C106" s="170">
        <v>2016</v>
      </c>
      <c r="D106" s="172" t="s">
        <v>1526</v>
      </c>
      <c r="E106" s="171" t="s">
        <v>919</v>
      </c>
      <c r="F106" s="167" t="s">
        <v>1018</v>
      </c>
      <c r="G106" s="167" t="s">
        <v>1019</v>
      </c>
      <c r="H106" s="193"/>
      <c r="I106" s="173"/>
      <c r="J106" s="173"/>
      <c r="K106" s="173"/>
      <c r="L106" s="173"/>
    </row>
    <row r="107" spans="1:12" s="168" customFormat="1" ht="60" x14ac:dyDescent="0.25">
      <c r="A107" s="166">
        <v>106</v>
      </c>
      <c r="B107" s="167" t="s">
        <v>1367</v>
      </c>
      <c r="C107" s="170">
        <v>2016</v>
      </c>
      <c r="D107" s="167" t="s">
        <v>1528</v>
      </c>
      <c r="E107" s="178" t="s">
        <v>919</v>
      </c>
      <c r="F107" s="167" t="s">
        <v>1083</v>
      </c>
      <c r="G107" s="167" t="s">
        <v>1084</v>
      </c>
      <c r="H107" s="193"/>
      <c r="I107" s="173"/>
      <c r="J107" s="173"/>
      <c r="K107" s="173"/>
      <c r="L107" s="173"/>
    </row>
    <row r="108" spans="1:12" s="168" customFormat="1" ht="75" x14ac:dyDescent="0.25">
      <c r="A108" s="166">
        <v>107</v>
      </c>
      <c r="B108" s="167" t="s">
        <v>1450</v>
      </c>
      <c r="C108" s="170">
        <v>2016</v>
      </c>
      <c r="D108" s="167" t="s">
        <v>1345</v>
      </c>
      <c r="E108" s="178" t="s">
        <v>919</v>
      </c>
      <c r="F108" s="167" t="s">
        <v>1071</v>
      </c>
      <c r="G108" s="167" t="s">
        <v>1072</v>
      </c>
      <c r="H108" s="193"/>
      <c r="I108" s="173"/>
      <c r="J108" s="173"/>
      <c r="K108" s="173"/>
      <c r="L108" s="173"/>
    </row>
    <row r="109" spans="1:12" s="168" customFormat="1" ht="45" x14ac:dyDescent="0.25">
      <c r="A109" s="166">
        <v>108</v>
      </c>
      <c r="B109" s="167" t="s">
        <v>1046</v>
      </c>
      <c r="C109" s="170">
        <v>2016</v>
      </c>
      <c r="D109" s="178" t="s">
        <v>1345</v>
      </c>
      <c r="E109" s="178" t="s">
        <v>962</v>
      </c>
      <c r="F109" s="167" t="s">
        <v>1523</v>
      </c>
      <c r="G109" s="167" t="s">
        <v>1106</v>
      </c>
      <c r="H109" s="193"/>
      <c r="I109" s="173"/>
      <c r="J109" s="173"/>
      <c r="K109" s="173"/>
      <c r="L109" s="173"/>
    </row>
    <row r="110" spans="1:12" s="168" customFormat="1" ht="60" x14ac:dyDescent="0.25">
      <c r="A110" s="166">
        <v>109</v>
      </c>
      <c r="B110" s="167" t="s">
        <v>1438</v>
      </c>
      <c r="C110" s="170">
        <v>2016</v>
      </c>
      <c r="D110" s="167" t="s">
        <v>1345</v>
      </c>
      <c r="E110" s="167" t="s">
        <v>962</v>
      </c>
      <c r="F110" s="167" t="s">
        <v>1042</v>
      </c>
      <c r="G110" s="167" t="s">
        <v>1043</v>
      </c>
      <c r="H110" s="193"/>
      <c r="I110" s="173"/>
      <c r="J110" s="173"/>
      <c r="K110" s="173"/>
      <c r="L110" s="173"/>
    </row>
    <row r="111" spans="1:12" s="168" customFormat="1" ht="45" x14ac:dyDescent="0.25">
      <c r="A111" s="166">
        <v>110</v>
      </c>
      <c r="B111" s="167" t="s">
        <v>1439</v>
      </c>
      <c r="C111" s="170">
        <v>2016</v>
      </c>
      <c r="D111" s="167" t="s">
        <v>1345</v>
      </c>
      <c r="E111" s="167" t="s">
        <v>962</v>
      </c>
      <c r="F111" s="167" t="s">
        <v>1044</v>
      </c>
      <c r="G111" s="167" t="s">
        <v>1045</v>
      </c>
      <c r="H111" s="193"/>
      <c r="I111" s="173"/>
      <c r="J111" s="173"/>
      <c r="K111" s="173"/>
      <c r="L111" s="173"/>
    </row>
    <row r="112" spans="1:12" s="168" customFormat="1" ht="60" x14ac:dyDescent="0.25">
      <c r="A112" s="166">
        <v>111</v>
      </c>
      <c r="B112" s="167" t="s">
        <v>1455</v>
      </c>
      <c r="C112" s="170">
        <v>2016</v>
      </c>
      <c r="D112" s="178" t="s">
        <v>1345</v>
      </c>
      <c r="E112" s="178" t="s">
        <v>919</v>
      </c>
      <c r="F112" s="167" t="s">
        <v>1107</v>
      </c>
      <c r="G112" s="167" t="s">
        <v>1108</v>
      </c>
      <c r="H112" s="193"/>
      <c r="I112" s="173"/>
      <c r="J112" s="173"/>
      <c r="K112" s="173"/>
      <c r="L112" s="173"/>
    </row>
    <row r="113" spans="1:12" s="168" customFormat="1" ht="60" x14ac:dyDescent="0.25">
      <c r="A113" s="166">
        <v>112</v>
      </c>
      <c r="B113" s="169" t="s">
        <v>1432</v>
      </c>
      <c r="C113" s="170">
        <v>2016</v>
      </c>
      <c r="D113" s="169" t="s">
        <v>1345</v>
      </c>
      <c r="E113" s="171" t="s">
        <v>962</v>
      </c>
      <c r="F113" s="167" t="s">
        <v>1031</v>
      </c>
      <c r="G113" s="167" t="s">
        <v>1034</v>
      </c>
      <c r="H113" s="193"/>
      <c r="I113" s="173"/>
      <c r="J113" s="173"/>
      <c r="K113" s="173"/>
      <c r="L113" s="173"/>
    </row>
    <row r="114" spans="1:12" s="168" customFormat="1" x14ac:dyDescent="0.25">
      <c r="A114" s="166">
        <v>113</v>
      </c>
      <c r="B114" s="167" t="s">
        <v>1660</v>
      </c>
      <c r="C114" s="170">
        <v>2016</v>
      </c>
      <c r="D114" s="171" t="s">
        <v>1345</v>
      </c>
      <c r="E114" s="171" t="s">
        <v>919</v>
      </c>
      <c r="F114" s="167" t="s">
        <v>1662</v>
      </c>
      <c r="G114" s="167" t="s">
        <v>1661</v>
      </c>
      <c r="H114" s="193"/>
      <c r="I114" s="173"/>
      <c r="J114" s="173"/>
      <c r="K114" s="173"/>
      <c r="L114" s="173"/>
    </row>
    <row r="115" spans="1:12" s="168" customFormat="1" ht="45" x14ac:dyDescent="0.25">
      <c r="A115" s="166">
        <v>114</v>
      </c>
      <c r="B115" s="169" t="s">
        <v>1430</v>
      </c>
      <c r="C115" s="170">
        <v>2016</v>
      </c>
      <c r="D115" s="169" t="s">
        <v>1345</v>
      </c>
      <c r="E115" s="167" t="s">
        <v>962</v>
      </c>
      <c r="F115" s="167" t="s">
        <v>1028</v>
      </c>
      <c r="G115" s="167" t="s">
        <v>1033</v>
      </c>
      <c r="H115" s="193"/>
      <c r="I115" s="173"/>
      <c r="J115" s="173"/>
      <c r="K115" s="173"/>
      <c r="L115" s="173"/>
    </row>
    <row r="116" spans="1:12" s="168" customFormat="1" ht="150" x14ac:dyDescent="0.25">
      <c r="A116" s="166">
        <v>115</v>
      </c>
      <c r="B116" s="167" t="s">
        <v>1440</v>
      </c>
      <c r="C116" s="170">
        <v>2016</v>
      </c>
      <c r="D116" s="167" t="s">
        <v>1347</v>
      </c>
      <c r="E116" s="167" t="s">
        <v>962</v>
      </c>
      <c r="F116" s="167" t="s">
        <v>1047</v>
      </c>
      <c r="G116" s="167" t="s">
        <v>1048</v>
      </c>
      <c r="H116" s="193"/>
      <c r="I116" s="173"/>
      <c r="J116" s="173"/>
      <c r="K116" s="173"/>
      <c r="L116" s="173"/>
    </row>
    <row r="117" spans="1:12" s="168" customFormat="1" ht="60" x14ac:dyDescent="0.25">
      <c r="A117" s="166">
        <v>116</v>
      </c>
      <c r="B117" s="167" t="s">
        <v>1049</v>
      </c>
      <c r="C117" s="170">
        <v>2016</v>
      </c>
      <c r="D117" s="167" t="s">
        <v>1345</v>
      </c>
      <c r="E117" s="167" t="s">
        <v>962</v>
      </c>
      <c r="F117" s="167" t="s">
        <v>1042</v>
      </c>
      <c r="G117" s="167" t="s">
        <v>1050</v>
      </c>
      <c r="H117" s="193"/>
      <c r="I117" s="173"/>
      <c r="J117" s="173"/>
      <c r="K117" s="173"/>
      <c r="L117" s="173"/>
    </row>
    <row r="118" spans="1:12" s="168" customFormat="1" ht="45" x14ac:dyDescent="0.25">
      <c r="A118" s="166">
        <v>117</v>
      </c>
      <c r="B118" s="167" t="s">
        <v>995</v>
      </c>
      <c r="C118" s="170">
        <v>2016</v>
      </c>
      <c r="D118" s="171" t="s">
        <v>1345</v>
      </c>
      <c r="E118" s="171" t="s">
        <v>919</v>
      </c>
      <c r="F118" s="167" t="s">
        <v>989</v>
      </c>
      <c r="G118" s="167" t="s">
        <v>990</v>
      </c>
      <c r="H118" s="193"/>
      <c r="I118" s="173"/>
      <c r="J118" s="173"/>
      <c r="K118" s="173"/>
      <c r="L118" s="173"/>
    </row>
    <row r="119" spans="1:12" s="168" customFormat="1" ht="90" x14ac:dyDescent="0.25">
      <c r="A119" s="166">
        <v>118</v>
      </c>
      <c r="B119" s="167" t="s">
        <v>1361</v>
      </c>
      <c r="C119" s="170">
        <v>2016</v>
      </c>
      <c r="D119" s="178" t="s">
        <v>1345</v>
      </c>
      <c r="E119" s="178" t="s">
        <v>919</v>
      </c>
      <c r="F119" s="167" t="s">
        <v>1109</v>
      </c>
      <c r="G119" s="167" t="s">
        <v>1110</v>
      </c>
      <c r="H119" s="193"/>
      <c r="I119" s="173"/>
      <c r="J119" s="173"/>
      <c r="K119" s="173"/>
      <c r="L119" s="173"/>
    </row>
    <row r="120" spans="1:12" s="168" customFormat="1" ht="45" x14ac:dyDescent="0.25">
      <c r="A120" s="166">
        <v>119</v>
      </c>
      <c r="B120" s="167" t="s">
        <v>1456</v>
      </c>
      <c r="C120" s="170">
        <v>2016</v>
      </c>
      <c r="D120" s="178" t="s">
        <v>1345</v>
      </c>
      <c r="E120" s="178" t="s">
        <v>919</v>
      </c>
      <c r="F120" s="167" t="s">
        <v>1111</v>
      </c>
      <c r="G120" s="167" t="s">
        <v>1651</v>
      </c>
      <c r="H120" s="193"/>
      <c r="I120" s="173"/>
      <c r="J120" s="173"/>
      <c r="K120" s="173"/>
      <c r="L120" s="173"/>
    </row>
    <row r="121" spans="1:12" s="168" customFormat="1" ht="45" x14ac:dyDescent="0.25">
      <c r="A121" s="166">
        <v>120</v>
      </c>
      <c r="B121" s="167" t="s">
        <v>1456</v>
      </c>
      <c r="C121" s="170">
        <v>2016</v>
      </c>
      <c r="D121" s="178" t="s">
        <v>1345</v>
      </c>
      <c r="E121" s="178" t="s">
        <v>919</v>
      </c>
      <c r="F121" s="167" t="s">
        <v>1111</v>
      </c>
      <c r="G121" s="167" t="s">
        <v>1650</v>
      </c>
      <c r="H121" s="193"/>
      <c r="I121" s="173"/>
      <c r="J121" s="173"/>
      <c r="K121" s="173"/>
      <c r="L121" s="173"/>
    </row>
    <row r="122" spans="1:12" s="168" customFormat="1" ht="45" x14ac:dyDescent="0.25">
      <c r="A122" s="166">
        <v>121</v>
      </c>
      <c r="B122" s="167" t="s">
        <v>1456</v>
      </c>
      <c r="C122" s="170">
        <v>2016</v>
      </c>
      <c r="D122" s="178" t="s">
        <v>1345</v>
      </c>
      <c r="E122" s="178" t="s">
        <v>919</v>
      </c>
      <c r="F122" s="167" t="s">
        <v>1111</v>
      </c>
      <c r="G122" s="167" t="s">
        <v>1112</v>
      </c>
      <c r="H122" s="193"/>
      <c r="I122" s="173"/>
      <c r="J122" s="173"/>
      <c r="K122" s="173"/>
      <c r="L122" s="173"/>
    </row>
    <row r="123" spans="1:12" s="168" customFormat="1" ht="60" x14ac:dyDescent="0.25">
      <c r="A123" s="166">
        <v>122</v>
      </c>
      <c r="B123" s="167" t="s">
        <v>1113</v>
      </c>
      <c r="C123" s="170">
        <v>2016</v>
      </c>
      <c r="D123" s="178" t="s">
        <v>1345</v>
      </c>
      <c r="E123" s="178" t="s">
        <v>919</v>
      </c>
      <c r="F123" s="167" t="s">
        <v>1114</v>
      </c>
      <c r="G123" s="167" t="s">
        <v>1115</v>
      </c>
      <c r="H123" s="193"/>
      <c r="I123" s="173"/>
      <c r="J123" s="173"/>
      <c r="K123" s="173"/>
      <c r="L123" s="173"/>
    </row>
    <row r="124" spans="1:12" s="168" customFormat="1" ht="45" x14ac:dyDescent="0.25">
      <c r="A124" s="166">
        <v>123</v>
      </c>
      <c r="B124" s="167" t="s">
        <v>1427</v>
      </c>
      <c r="C124" s="170">
        <v>2016</v>
      </c>
      <c r="D124" s="171" t="s">
        <v>1345</v>
      </c>
      <c r="E124" s="171" t="s">
        <v>962</v>
      </c>
      <c r="F124" s="167" t="s">
        <v>960</v>
      </c>
      <c r="G124" s="167" t="s">
        <v>961</v>
      </c>
      <c r="H124" s="193"/>
      <c r="I124" s="173"/>
      <c r="J124" s="173"/>
      <c r="K124" s="173"/>
      <c r="L124" s="173"/>
    </row>
    <row r="125" spans="1:12" s="168" customFormat="1" ht="45" x14ac:dyDescent="0.25">
      <c r="A125" s="166">
        <v>124</v>
      </c>
      <c r="B125" s="167" t="s">
        <v>1051</v>
      </c>
      <c r="C125" s="170">
        <v>2016</v>
      </c>
      <c r="D125" s="167" t="s">
        <v>1345</v>
      </c>
      <c r="E125" s="167" t="s">
        <v>962</v>
      </c>
      <c r="F125" s="167" t="s">
        <v>1052</v>
      </c>
      <c r="G125" s="167" t="s">
        <v>1053</v>
      </c>
      <c r="H125" s="193"/>
      <c r="I125" s="173"/>
      <c r="J125" s="173"/>
      <c r="K125" s="173"/>
      <c r="L125" s="173"/>
    </row>
    <row r="126" spans="1:12" s="168" customFormat="1" x14ac:dyDescent="0.25">
      <c r="A126" s="166">
        <v>125</v>
      </c>
      <c r="B126" s="172" t="s">
        <v>1392</v>
      </c>
      <c r="C126" s="170">
        <v>2016</v>
      </c>
      <c r="D126" s="171" t="s">
        <v>1345</v>
      </c>
      <c r="E126" s="171" t="s">
        <v>919</v>
      </c>
      <c r="F126" s="172" t="s">
        <v>929</v>
      </c>
      <c r="G126" s="171" t="s">
        <v>1021</v>
      </c>
      <c r="H126" s="193"/>
      <c r="I126" s="173"/>
      <c r="J126" s="173"/>
      <c r="K126" s="173"/>
      <c r="L126" s="173"/>
    </row>
    <row r="127" spans="1:12" s="168" customFormat="1" ht="75" x14ac:dyDescent="0.25">
      <c r="A127" s="166">
        <v>126</v>
      </c>
      <c r="B127" s="167" t="s">
        <v>1461</v>
      </c>
      <c r="C127" s="178">
        <v>2016</v>
      </c>
      <c r="D127" s="178" t="s">
        <v>1345</v>
      </c>
      <c r="E127" s="178" t="s">
        <v>919</v>
      </c>
      <c r="F127" s="167" t="s">
        <v>1138</v>
      </c>
      <c r="G127" s="167" t="s">
        <v>1139</v>
      </c>
      <c r="H127" s="193"/>
      <c r="I127" s="173"/>
      <c r="J127" s="173"/>
      <c r="K127" s="173"/>
      <c r="L127" s="173"/>
    </row>
    <row r="128" spans="1:12" s="168" customFormat="1" ht="30" x14ac:dyDescent="0.25">
      <c r="A128" s="166">
        <v>127</v>
      </c>
      <c r="B128" s="167" t="s">
        <v>1073</v>
      </c>
      <c r="C128" s="170">
        <v>2016</v>
      </c>
      <c r="D128" s="167" t="s">
        <v>1345</v>
      </c>
      <c r="E128" s="178" t="s">
        <v>919</v>
      </c>
      <c r="F128" s="167" t="s">
        <v>1774</v>
      </c>
      <c r="G128" s="167" t="s">
        <v>1775</v>
      </c>
      <c r="H128" s="193"/>
      <c r="I128" s="173"/>
      <c r="J128" s="173"/>
      <c r="K128" s="173"/>
      <c r="L128" s="173"/>
    </row>
    <row r="129" spans="1:12" s="168" customFormat="1" ht="75" x14ac:dyDescent="0.25">
      <c r="A129" s="166">
        <v>128</v>
      </c>
      <c r="B129" s="169" t="s">
        <v>1457</v>
      </c>
      <c r="C129" s="170">
        <v>2016</v>
      </c>
      <c r="D129" s="178" t="s">
        <v>1345</v>
      </c>
      <c r="E129" s="178" t="s">
        <v>919</v>
      </c>
      <c r="F129" s="167" t="s">
        <v>1116</v>
      </c>
      <c r="G129" s="169" t="s">
        <v>1117</v>
      </c>
      <c r="H129" s="193"/>
      <c r="I129" s="173"/>
      <c r="J129" s="173"/>
      <c r="K129" s="173"/>
      <c r="L129" s="173"/>
    </row>
    <row r="130" spans="1:12" s="168" customFormat="1" ht="45" x14ac:dyDescent="0.25">
      <c r="A130" s="166">
        <v>129</v>
      </c>
      <c r="B130" s="167" t="s">
        <v>1333</v>
      </c>
      <c r="C130" s="170">
        <v>2016</v>
      </c>
      <c r="D130" s="171" t="s">
        <v>1345</v>
      </c>
      <c r="E130" s="171" t="s">
        <v>919</v>
      </c>
      <c r="F130" s="167" t="s">
        <v>985</v>
      </c>
      <c r="G130" s="167" t="s">
        <v>986</v>
      </c>
      <c r="H130" s="193"/>
      <c r="I130" s="173"/>
      <c r="J130" s="173"/>
      <c r="K130" s="173"/>
      <c r="L130" s="173"/>
    </row>
    <row r="131" spans="1:12" s="168" customFormat="1" ht="30" x14ac:dyDescent="0.25">
      <c r="A131" s="166">
        <v>130</v>
      </c>
      <c r="B131" s="169" t="s">
        <v>1394</v>
      </c>
      <c r="C131" s="170">
        <v>2016</v>
      </c>
      <c r="D131" s="178" t="s">
        <v>1345</v>
      </c>
      <c r="E131" s="178" t="s">
        <v>919</v>
      </c>
      <c r="F131" s="167" t="s">
        <v>1605</v>
      </c>
      <c r="G131" s="169" t="s">
        <v>1663</v>
      </c>
      <c r="H131" s="193"/>
      <c r="I131" s="173"/>
      <c r="J131" s="173"/>
      <c r="K131" s="173"/>
      <c r="L131" s="173"/>
    </row>
    <row r="132" spans="1:12" s="168" customFormat="1" ht="45" x14ac:dyDescent="0.25">
      <c r="A132" s="166">
        <v>131</v>
      </c>
      <c r="B132" s="167" t="s">
        <v>996</v>
      </c>
      <c r="C132" s="170">
        <v>2016</v>
      </c>
      <c r="D132" s="171" t="s">
        <v>1345</v>
      </c>
      <c r="E132" s="171" t="s">
        <v>919</v>
      </c>
      <c r="F132" s="167" t="s">
        <v>991</v>
      </c>
      <c r="G132" s="167" t="s">
        <v>992</v>
      </c>
      <c r="H132" s="193"/>
      <c r="I132" s="173"/>
      <c r="J132" s="173"/>
      <c r="K132" s="173"/>
      <c r="L132" s="173"/>
    </row>
    <row r="133" spans="1:12" s="168" customFormat="1" ht="60" x14ac:dyDescent="0.25">
      <c r="A133" s="166">
        <v>132</v>
      </c>
      <c r="B133" s="167" t="s">
        <v>1441</v>
      </c>
      <c r="C133" s="170">
        <v>2016</v>
      </c>
      <c r="D133" s="167" t="s">
        <v>1345</v>
      </c>
      <c r="E133" s="167" t="s">
        <v>962</v>
      </c>
      <c r="F133" s="167" t="s">
        <v>1054</v>
      </c>
      <c r="G133" s="167" t="s">
        <v>1055</v>
      </c>
      <c r="H133" s="193"/>
      <c r="I133" s="173"/>
      <c r="J133" s="173"/>
      <c r="K133" s="173"/>
      <c r="L133" s="173"/>
    </row>
    <row r="134" spans="1:12" s="168" customFormat="1" ht="45" x14ac:dyDescent="0.25">
      <c r="A134" s="166">
        <v>133</v>
      </c>
      <c r="B134" s="167" t="s">
        <v>1085</v>
      </c>
      <c r="C134" s="170">
        <v>2016</v>
      </c>
      <c r="D134" s="167" t="s">
        <v>1345</v>
      </c>
      <c r="E134" s="178" t="s">
        <v>919</v>
      </c>
      <c r="F134" s="167" t="s">
        <v>1086</v>
      </c>
      <c r="G134" s="167" t="s">
        <v>1087</v>
      </c>
      <c r="H134" s="193"/>
      <c r="I134" s="173"/>
      <c r="J134" s="173"/>
      <c r="K134" s="173"/>
      <c r="L134" s="173"/>
    </row>
    <row r="135" spans="1:12" s="168" customFormat="1" ht="30" x14ac:dyDescent="0.25">
      <c r="A135" s="166">
        <v>134</v>
      </c>
      <c r="B135" s="169" t="s">
        <v>1665</v>
      </c>
      <c r="C135" s="178">
        <v>2016</v>
      </c>
      <c r="D135" s="169" t="s">
        <v>1672</v>
      </c>
      <c r="E135" s="178" t="s">
        <v>919</v>
      </c>
      <c r="F135" s="167" t="s">
        <v>1667</v>
      </c>
      <c r="G135" s="167" t="s">
        <v>1671</v>
      </c>
      <c r="H135" s="193"/>
      <c r="I135" s="173"/>
      <c r="J135" s="173"/>
      <c r="K135" s="173"/>
      <c r="L135" s="173"/>
    </row>
    <row r="136" spans="1:12" s="168" customFormat="1" x14ac:dyDescent="0.25">
      <c r="A136" s="166">
        <v>135</v>
      </c>
      <c r="B136" s="169" t="s">
        <v>1665</v>
      </c>
      <c r="C136" s="178">
        <v>2016</v>
      </c>
      <c r="D136" s="169" t="s">
        <v>1345</v>
      </c>
      <c r="E136" s="178" t="s">
        <v>919</v>
      </c>
      <c r="F136" s="167" t="s">
        <v>1667</v>
      </c>
      <c r="G136" s="167" t="s">
        <v>1666</v>
      </c>
      <c r="H136" s="193"/>
      <c r="I136" s="173"/>
      <c r="J136" s="173"/>
      <c r="K136" s="173"/>
      <c r="L136" s="173"/>
    </row>
    <row r="137" spans="1:12" s="168" customFormat="1" ht="45" x14ac:dyDescent="0.25">
      <c r="A137" s="166">
        <v>136</v>
      </c>
      <c r="B137" s="167" t="s">
        <v>1074</v>
      </c>
      <c r="C137" s="170">
        <v>2016</v>
      </c>
      <c r="D137" s="167" t="s">
        <v>1345</v>
      </c>
      <c r="E137" s="178" t="s">
        <v>919</v>
      </c>
      <c r="F137" s="167" t="s">
        <v>1075</v>
      </c>
      <c r="G137" s="167" t="s">
        <v>1076</v>
      </c>
      <c r="H137" s="193"/>
      <c r="I137" s="173"/>
      <c r="J137" s="173"/>
      <c r="K137" s="173"/>
      <c r="L137" s="173"/>
    </row>
    <row r="138" spans="1:12" s="168" customFormat="1" ht="90" x14ac:dyDescent="0.25">
      <c r="A138" s="166">
        <v>137</v>
      </c>
      <c r="B138" s="169" t="s">
        <v>1431</v>
      </c>
      <c r="C138" s="170">
        <v>2016</v>
      </c>
      <c r="D138" s="169" t="s">
        <v>1345</v>
      </c>
      <c r="E138" s="167" t="s">
        <v>962</v>
      </c>
      <c r="F138" s="167" t="s">
        <v>1029</v>
      </c>
      <c r="G138" s="167" t="s">
        <v>1030</v>
      </c>
      <c r="H138" s="193"/>
      <c r="I138" s="173"/>
      <c r="J138" s="173"/>
      <c r="K138" s="173"/>
      <c r="L138" s="173"/>
    </row>
    <row r="139" spans="1:12" s="168" customFormat="1" ht="120" x14ac:dyDescent="0.25">
      <c r="A139" s="166">
        <v>138</v>
      </c>
      <c r="B139" s="167" t="s">
        <v>1000</v>
      </c>
      <c r="C139" s="170">
        <v>2016</v>
      </c>
      <c r="D139" s="167" t="s">
        <v>1373</v>
      </c>
      <c r="E139" s="171" t="s">
        <v>919</v>
      </c>
      <c r="F139" s="167" t="s">
        <v>1001</v>
      </c>
      <c r="G139" s="167" t="s">
        <v>1002</v>
      </c>
      <c r="H139" s="193"/>
      <c r="I139" s="173"/>
      <c r="J139" s="173"/>
      <c r="K139" s="173"/>
      <c r="L139" s="173"/>
    </row>
    <row r="140" spans="1:12" s="168" customFormat="1" ht="75" x14ac:dyDescent="0.25">
      <c r="A140" s="166">
        <v>139</v>
      </c>
      <c r="B140" s="169" t="s">
        <v>1118</v>
      </c>
      <c r="C140" s="170">
        <v>2016</v>
      </c>
      <c r="D140" s="169" t="s">
        <v>1370</v>
      </c>
      <c r="E140" s="178" t="s">
        <v>919</v>
      </c>
      <c r="F140" s="167" t="s">
        <v>1119</v>
      </c>
      <c r="G140" s="169" t="s">
        <v>1120</v>
      </c>
      <c r="H140" s="193"/>
      <c r="I140" s="173"/>
      <c r="J140" s="173"/>
      <c r="K140" s="173"/>
      <c r="L140" s="173"/>
    </row>
    <row r="141" spans="1:12" s="168" customFormat="1" ht="45" x14ac:dyDescent="0.25">
      <c r="A141" s="166">
        <v>140</v>
      </c>
      <c r="B141" s="167" t="s">
        <v>1437</v>
      </c>
      <c r="C141" s="170">
        <v>2016</v>
      </c>
      <c r="D141" s="167" t="s">
        <v>1345</v>
      </c>
      <c r="E141" s="167" t="s">
        <v>940</v>
      </c>
      <c r="F141" s="167" t="s">
        <v>1040</v>
      </c>
      <c r="G141" s="167" t="s">
        <v>1041</v>
      </c>
      <c r="H141" s="193"/>
      <c r="I141" s="173"/>
      <c r="J141" s="173"/>
      <c r="K141" s="173"/>
      <c r="L141" s="173"/>
    </row>
    <row r="142" spans="1:12" s="168" customFormat="1" ht="45" x14ac:dyDescent="0.25">
      <c r="A142" s="166">
        <v>141</v>
      </c>
      <c r="B142" s="167" t="s">
        <v>1024</v>
      </c>
      <c r="C142" s="170">
        <v>2016</v>
      </c>
      <c r="D142" s="171" t="s">
        <v>1345</v>
      </c>
      <c r="E142" s="171" t="s">
        <v>919</v>
      </c>
      <c r="F142" s="167" t="s">
        <v>1022</v>
      </c>
      <c r="G142" s="167" t="s">
        <v>1023</v>
      </c>
      <c r="H142" s="193"/>
      <c r="I142" s="173"/>
      <c r="J142" s="173"/>
      <c r="K142" s="173"/>
      <c r="L142" s="173"/>
    </row>
    <row r="143" spans="1:12" s="168" customFormat="1" ht="30" x14ac:dyDescent="0.25">
      <c r="A143" s="166">
        <v>142</v>
      </c>
      <c r="B143" s="169" t="s">
        <v>1458</v>
      </c>
      <c r="C143" s="170">
        <v>2016</v>
      </c>
      <c r="D143" s="178" t="s">
        <v>1345</v>
      </c>
      <c r="E143" s="178" t="s">
        <v>919</v>
      </c>
      <c r="F143" s="169" t="s">
        <v>1121</v>
      </c>
      <c r="G143" s="169" t="s">
        <v>1122</v>
      </c>
      <c r="H143" s="193"/>
      <c r="I143" s="173"/>
      <c r="J143" s="173"/>
      <c r="K143" s="173"/>
      <c r="L143" s="173"/>
    </row>
    <row r="144" spans="1:12" s="168" customFormat="1" ht="60" x14ac:dyDescent="0.25">
      <c r="A144" s="166">
        <v>143</v>
      </c>
      <c r="B144" s="169" t="s">
        <v>1459</v>
      </c>
      <c r="C144" s="170">
        <v>2016</v>
      </c>
      <c r="D144" s="178" t="s">
        <v>1345</v>
      </c>
      <c r="E144" s="178" t="s">
        <v>919</v>
      </c>
      <c r="F144" s="169" t="s">
        <v>1107</v>
      </c>
      <c r="G144" s="169" t="s">
        <v>1123</v>
      </c>
      <c r="H144" s="193"/>
      <c r="I144" s="173"/>
      <c r="J144" s="173"/>
      <c r="K144" s="173"/>
      <c r="L144" s="173"/>
    </row>
    <row r="145" spans="1:12" s="168" customFormat="1" ht="60" x14ac:dyDescent="0.25">
      <c r="A145" s="166">
        <v>144</v>
      </c>
      <c r="B145" s="169" t="s">
        <v>1459</v>
      </c>
      <c r="C145" s="170">
        <v>2016</v>
      </c>
      <c r="D145" s="178" t="s">
        <v>1345</v>
      </c>
      <c r="E145" s="178" t="s">
        <v>919</v>
      </c>
      <c r="F145" s="169" t="s">
        <v>1107</v>
      </c>
      <c r="G145" s="169" t="s">
        <v>1124</v>
      </c>
      <c r="H145" s="193"/>
      <c r="I145" s="173"/>
      <c r="J145" s="173"/>
      <c r="K145" s="173"/>
      <c r="L145" s="173"/>
    </row>
    <row r="146" spans="1:12" s="168" customFormat="1" ht="30" x14ac:dyDescent="0.25">
      <c r="A146" s="166">
        <v>145</v>
      </c>
      <c r="B146" s="167" t="s">
        <v>1452</v>
      </c>
      <c r="C146" s="170">
        <v>2016</v>
      </c>
      <c r="D146" s="167" t="s">
        <v>1345</v>
      </c>
      <c r="E146" s="178" t="s">
        <v>919</v>
      </c>
      <c r="F146" s="167" t="s">
        <v>1058</v>
      </c>
      <c r="G146" s="167" t="s">
        <v>1088</v>
      </c>
      <c r="H146" s="193"/>
      <c r="I146" s="173"/>
      <c r="J146" s="173"/>
      <c r="K146" s="173"/>
      <c r="L146" s="173"/>
    </row>
    <row r="147" spans="1:12" s="168" customFormat="1" ht="30" x14ac:dyDescent="0.25">
      <c r="A147" s="166">
        <v>146</v>
      </c>
      <c r="B147" s="167" t="s">
        <v>1003</v>
      </c>
      <c r="C147" s="170">
        <v>2016</v>
      </c>
      <c r="D147" s="171" t="s">
        <v>1345</v>
      </c>
      <c r="E147" s="171" t="s">
        <v>919</v>
      </c>
      <c r="F147" s="167" t="s">
        <v>981</v>
      </c>
      <c r="G147" s="167" t="s">
        <v>1004</v>
      </c>
      <c r="H147" s="193"/>
      <c r="I147" s="173"/>
      <c r="J147" s="173"/>
      <c r="K147" s="173"/>
      <c r="L147" s="173"/>
    </row>
    <row r="148" spans="1:12" s="168" customFormat="1" ht="135" x14ac:dyDescent="0.25">
      <c r="A148" s="166">
        <v>147</v>
      </c>
      <c r="B148" s="169" t="s">
        <v>1400</v>
      </c>
      <c r="C148" s="170">
        <v>2016</v>
      </c>
      <c r="D148" s="169" t="s">
        <v>1125</v>
      </c>
      <c r="E148" s="178" t="s">
        <v>919</v>
      </c>
      <c r="F148" s="169" t="s">
        <v>1126</v>
      </c>
      <c r="G148" s="169" t="s">
        <v>1127</v>
      </c>
      <c r="H148" s="193"/>
      <c r="I148" s="173"/>
      <c r="J148" s="173"/>
      <c r="K148" s="173"/>
      <c r="L148" s="173"/>
    </row>
    <row r="149" spans="1:12" s="168" customFormat="1" ht="30" x14ac:dyDescent="0.25">
      <c r="A149" s="166">
        <v>148</v>
      </c>
      <c r="B149" s="167" t="s">
        <v>1089</v>
      </c>
      <c r="C149" s="170">
        <v>2016</v>
      </c>
      <c r="D149" s="167" t="s">
        <v>1345</v>
      </c>
      <c r="E149" s="178" t="s">
        <v>919</v>
      </c>
      <c r="F149" s="167" t="s">
        <v>1090</v>
      </c>
      <c r="G149" s="167" t="s">
        <v>1091</v>
      </c>
      <c r="H149" s="193"/>
      <c r="I149" s="173"/>
      <c r="J149" s="173"/>
      <c r="K149" s="173"/>
      <c r="L149" s="173"/>
    </row>
    <row r="150" spans="1:12" s="168" customFormat="1" ht="75" x14ac:dyDescent="0.25">
      <c r="A150" s="166">
        <v>149</v>
      </c>
      <c r="B150" s="167" t="s">
        <v>1436</v>
      </c>
      <c r="C150" s="170">
        <v>2016</v>
      </c>
      <c r="D150" s="167" t="s">
        <v>1345</v>
      </c>
      <c r="E150" s="167" t="s">
        <v>919</v>
      </c>
      <c r="F150" s="167" t="s">
        <v>1038</v>
      </c>
      <c r="G150" s="167" t="s">
        <v>1039</v>
      </c>
      <c r="H150" s="193"/>
      <c r="I150" s="173"/>
      <c r="J150" s="173"/>
      <c r="K150" s="173"/>
      <c r="L150" s="173"/>
    </row>
    <row r="151" spans="1:12" s="168" customFormat="1" ht="75" x14ac:dyDescent="0.25">
      <c r="A151" s="166">
        <v>150</v>
      </c>
      <c r="B151" s="169" t="s">
        <v>1128</v>
      </c>
      <c r="C151" s="170">
        <v>2016</v>
      </c>
      <c r="D151" s="178" t="s">
        <v>1345</v>
      </c>
      <c r="E151" s="178" t="s">
        <v>919</v>
      </c>
      <c r="F151" s="169" t="s">
        <v>1129</v>
      </c>
      <c r="G151" s="169" t="s">
        <v>1130</v>
      </c>
      <c r="H151" s="193"/>
      <c r="I151" s="173"/>
      <c r="J151" s="173"/>
      <c r="K151" s="173"/>
      <c r="L151" s="173"/>
    </row>
    <row r="152" spans="1:12" s="168" customFormat="1" x14ac:dyDescent="0.25">
      <c r="A152" s="166">
        <v>151</v>
      </c>
      <c r="B152" s="169" t="s">
        <v>1025</v>
      </c>
      <c r="C152" s="170">
        <v>2016</v>
      </c>
      <c r="D152" s="169" t="s">
        <v>1345</v>
      </c>
      <c r="E152" s="171" t="s">
        <v>962</v>
      </c>
      <c r="F152" s="167" t="s">
        <v>1026</v>
      </c>
      <c r="G152" s="167" t="s">
        <v>1027</v>
      </c>
      <c r="H152" s="193"/>
      <c r="I152" s="173"/>
      <c r="J152" s="173"/>
      <c r="K152" s="173"/>
      <c r="L152" s="173"/>
    </row>
    <row r="153" spans="1:12" s="168" customFormat="1" x14ac:dyDescent="0.25">
      <c r="A153" s="166">
        <v>152</v>
      </c>
      <c r="B153" s="167" t="s">
        <v>1668</v>
      </c>
      <c r="C153" s="170">
        <v>2016</v>
      </c>
      <c r="D153" s="171" t="s">
        <v>1345</v>
      </c>
      <c r="E153" s="171" t="s">
        <v>919</v>
      </c>
      <c r="F153" s="167" t="s">
        <v>1669</v>
      </c>
      <c r="G153" s="167" t="s">
        <v>1670</v>
      </c>
      <c r="H153" s="193"/>
      <c r="I153" s="173"/>
      <c r="J153" s="173"/>
      <c r="K153" s="173"/>
      <c r="L153" s="173"/>
    </row>
    <row r="154" spans="1:12" s="168" customFormat="1" x14ac:dyDescent="0.25">
      <c r="A154" s="166">
        <v>153</v>
      </c>
      <c r="B154" s="174" t="s">
        <v>1692</v>
      </c>
      <c r="C154" s="170">
        <v>2017</v>
      </c>
      <c r="D154" s="174" t="s">
        <v>1345</v>
      </c>
      <c r="E154" s="169" t="s">
        <v>919</v>
      </c>
      <c r="F154" s="167" t="s">
        <v>1693</v>
      </c>
      <c r="G154" s="175" t="s">
        <v>1694</v>
      </c>
      <c r="H154" s="193"/>
      <c r="I154" s="173"/>
      <c r="J154" s="173"/>
      <c r="K154" s="173"/>
      <c r="L154" s="173"/>
    </row>
    <row r="155" spans="1:12" s="168" customFormat="1" ht="90" x14ac:dyDescent="0.25">
      <c r="A155" s="166">
        <v>154</v>
      </c>
      <c r="B155" s="167" t="s">
        <v>1131</v>
      </c>
      <c r="C155" s="167">
        <v>2017</v>
      </c>
      <c r="D155" s="167" t="s">
        <v>1369</v>
      </c>
      <c r="E155" s="167" t="s">
        <v>940</v>
      </c>
      <c r="F155" s="167" t="s">
        <v>1132</v>
      </c>
      <c r="G155" s="167" t="s">
        <v>1133</v>
      </c>
      <c r="H155" s="193"/>
      <c r="I155" s="173"/>
      <c r="J155" s="173"/>
      <c r="K155" s="173"/>
      <c r="L155" s="173"/>
    </row>
    <row r="156" spans="1:12" s="168" customFormat="1" ht="120" x14ac:dyDescent="0.25">
      <c r="A156" s="166">
        <v>155</v>
      </c>
      <c r="B156" s="167" t="s">
        <v>1469</v>
      </c>
      <c r="C156" s="178">
        <v>2017</v>
      </c>
      <c r="D156" s="169" t="s">
        <v>1168</v>
      </c>
      <c r="E156" s="178" t="s">
        <v>919</v>
      </c>
      <c r="F156" s="167" t="s">
        <v>1169</v>
      </c>
      <c r="G156" s="167" t="s">
        <v>1170</v>
      </c>
      <c r="H156" s="193"/>
      <c r="I156" s="173"/>
      <c r="J156" s="173"/>
      <c r="K156" s="173"/>
      <c r="L156" s="173"/>
    </row>
    <row r="157" spans="1:12" s="168" customFormat="1" ht="60" x14ac:dyDescent="0.25">
      <c r="A157" s="166">
        <v>156</v>
      </c>
      <c r="B157" s="167" t="s">
        <v>1453</v>
      </c>
      <c r="C157" s="178">
        <v>2017</v>
      </c>
      <c r="D157" s="178" t="s">
        <v>1345</v>
      </c>
      <c r="E157" s="178" t="s">
        <v>962</v>
      </c>
      <c r="F157" s="167" t="s">
        <v>1525</v>
      </c>
      <c r="G157" s="167" t="s">
        <v>1171</v>
      </c>
      <c r="H157" s="193"/>
      <c r="I157" s="173"/>
      <c r="J157" s="173"/>
      <c r="K157" s="173"/>
      <c r="L157" s="173"/>
    </row>
    <row r="158" spans="1:12" s="168" customFormat="1" ht="45" x14ac:dyDescent="0.25">
      <c r="A158" s="166">
        <v>157</v>
      </c>
      <c r="B158" s="167" t="s">
        <v>1462</v>
      </c>
      <c r="C158" s="178">
        <v>2017</v>
      </c>
      <c r="D158" s="178" t="s">
        <v>1345</v>
      </c>
      <c r="E158" s="178" t="s">
        <v>919</v>
      </c>
      <c r="F158" s="167" t="s">
        <v>1140</v>
      </c>
      <c r="G158" s="167" t="s">
        <v>1695</v>
      </c>
      <c r="H158" s="193"/>
      <c r="I158" s="173"/>
      <c r="J158" s="173"/>
      <c r="K158" s="173"/>
      <c r="L158" s="173"/>
    </row>
    <row r="159" spans="1:12" s="168" customFormat="1" ht="45" x14ac:dyDescent="0.25">
      <c r="A159" s="166">
        <v>158</v>
      </c>
      <c r="B159" s="167" t="s">
        <v>1462</v>
      </c>
      <c r="C159" s="178">
        <v>2017</v>
      </c>
      <c r="D159" s="178" t="s">
        <v>1345</v>
      </c>
      <c r="E159" s="178" t="s">
        <v>919</v>
      </c>
      <c r="F159" s="167" t="s">
        <v>1140</v>
      </c>
      <c r="G159" s="167" t="s">
        <v>1141</v>
      </c>
      <c r="H159" s="193"/>
      <c r="I159" s="173"/>
      <c r="J159" s="173"/>
      <c r="K159" s="173"/>
      <c r="L159" s="173"/>
    </row>
    <row r="160" spans="1:12" s="168" customFormat="1" x14ac:dyDescent="0.25">
      <c r="A160" s="166">
        <v>159</v>
      </c>
      <c r="B160" s="172" t="s">
        <v>1696</v>
      </c>
      <c r="C160" s="170">
        <v>2017</v>
      </c>
      <c r="D160" s="172" t="s">
        <v>1345</v>
      </c>
      <c r="E160" s="171" t="s">
        <v>919</v>
      </c>
      <c r="F160" s="172" t="s">
        <v>1698</v>
      </c>
      <c r="G160" s="167" t="s">
        <v>1697</v>
      </c>
      <c r="H160" s="193"/>
      <c r="I160" s="173"/>
      <c r="J160" s="173"/>
      <c r="K160" s="173"/>
      <c r="L160" s="173"/>
    </row>
    <row r="161" spans="1:12" s="168" customFormat="1" ht="45" x14ac:dyDescent="0.25">
      <c r="A161" s="166">
        <v>160</v>
      </c>
      <c r="B161" s="167" t="s">
        <v>1172</v>
      </c>
      <c r="C161" s="178">
        <v>2017</v>
      </c>
      <c r="D161" s="169" t="s">
        <v>1368</v>
      </c>
      <c r="E161" s="178" t="s">
        <v>919</v>
      </c>
      <c r="F161" s="167" t="s">
        <v>1173</v>
      </c>
      <c r="G161" s="167" t="s">
        <v>1174</v>
      </c>
      <c r="H161" s="193"/>
      <c r="I161" s="173"/>
      <c r="J161" s="173"/>
      <c r="K161" s="173"/>
      <c r="L161" s="173"/>
    </row>
    <row r="162" spans="1:12" s="168" customFormat="1" ht="30" x14ac:dyDescent="0.25">
      <c r="A162" s="166">
        <v>161</v>
      </c>
      <c r="B162" s="169" t="s">
        <v>1673</v>
      </c>
      <c r="C162" s="170">
        <v>2017</v>
      </c>
      <c r="D162" s="169" t="s">
        <v>1345</v>
      </c>
      <c r="E162" s="169" t="s">
        <v>919</v>
      </c>
      <c r="F162" s="172" t="s">
        <v>1675</v>
      </c>
      <c r="G162" s="169" t="s">
        <v>1674</v>
      </c>
      <c r="H162" s="193"/>
      <c r="I162" s="173"/>
      <c r="J162" s="173"/>
      <c r="K162" s="173"/>
      <c r="L162" s="173"/>
    </row>
    <row r="163" spans="1:12" s="168" customFormat="1" ht="30" x14ac:dyDescent="0.25">
      <c r="A163" s="166">
        <v>162</v>
      </c>
      <c r="B163" s="167" t="s">
        <v>1366</v>
      </c>
      <c r="C163" s="178">
        <v>2017</v>
      </c>
      <c r="D163" s="178" t="s">
        <v>1345</v>
      </c>
      <c r="E163" s="178" t="s">
        <v>919</v>
      </c>
      <c r="F163" s="167" t="s">
        <v>1175</v>
      </c>
      <c r="G163" s="167" t="s">
        <v>1676</v>
      </c>
      <c r="H163" s="193"/>
      <c r="I163" s="173"/>
      <c r="J163" s="173"/>
      <c r="K163" s="173"/>
      <c r="L163" s="173"/>
    </row>
    <row r="164" spans="1:12" s="168" customFormat="1" ht="30" x14ac:dyDescent="0.25">
      <c r="A164" s="166">
        <v>163</v>
      </c>
      <c r="B164" s="167" t="s">
        <v>1366</v>
      </c>
      <c r="C164" s="178">
        <v>2017</v>
      </c>
      <c r="D164" s="178" t="s">
        <v>1345</v>
      </c>
      <c r="E164" s="178" t="s">
        <v>919</v>
      </c>
      <c r="F164" s="167" t="s">
        <v>1175</v>
      </c>
      <c r="G164" s="167" t="s">
        <v>1176</v>
      </c>
      <c r="H164" s="193"/>
      <c r="I164" s="173"/>
      <c r="J164" s="173"/>
      <c r="K164" s="173"/>
      <c r="L164" s="173"/>
    </row>
    <row r="165" spans="1:12" s="168" customFormat="1" x14ac:dyDescent="0.25">
      <c r="A165" s="166">
        <v>164</v>
      </c>
      <c r="B165" s="167" t="s">
        <v>1699</v>
      </c>
      <c r="C165" s="178">
        <v>2017</v>
      </c>
      <c r="D165" s="178" t="s">
        <v>1345</v>
      </c>
      <c r="E165" s="178" t="s">
        <v>919</v>
      </c>
      <c r="F165" s="167" t="s">
        <v>1693</v>
      </c>
      <c r="G165" s="167" t="s">
        <v>1700</v>
      </c>
      <c r="H165" s="193"/>
      <c r="I165" s="173"/>
      <c r="J165" s="173"/>
      <c r="K165" s="173"/>
      <c r="L165" s="173"/>
    </row>
    <row r="166" spans="1:12" s="168" customFormat="1" ht="75" x14ac:dyDescent="0.25">
      <c r="A166" s="166">
        <v>165</v>
      </c>
      <c r="B166" s="169" t="s">
        <v>1468</v>
      </c>
      <c r="C166" s="178">
        <v>2017</v>
      </c>
      <c r="D166" s="169" t="s">
        <v>1345</v>
      </c>
      <c r="E166" s="169" t="s">
        <v>962</v>
      </c>
      <c r="F166" s="167" t="s">
        <v>1161</v>
      </c>
      <c r="G166" s="167" t="s">
        <v>1162</v>
      </c>
      <c r="H166" s="193"/>
      <c r="I166" s="173"/>
      <c r="J166" s="173"/>
      <c r="K166" s="173"/>
      <c r="L166" s="173"/>
    </row>
    <row r="167" spans="1:12" s="168" customFormat="1" ht="30" x14ac:dyDescent="0.25">
      <c r="A167" s="166">
        <v>166</v>
      </c>
      <c r="B167" s="167" t="s">
        <v>1677</v>
      </c>
      <c r="C167" s="170">
        <v>2017</v>
      </c>
      <c r="D167" s="167" t="s">
        <v>1678</v>
      </c>
      <c r="E167" s="178" t="s">
        <v>1221</v>
      </c>
      <c r="F167" s="167" t="s">
        <v>1345</v>
      </c>
      <c r="G167" s="167" t="s">
        <v>1679</v>
      </c>
      <c r="H167" s="193"/>
      <c r="I167" s="173"/>
      <c r="J167" s="173"/>
      <c r="K167" s="173"/>
      <c r="L167" s="173"/>
    </row>
    <row r="168" spans="1:12" s="168" customFormat="1" ht="60" x14ac:dyDescent="0.25">
      <c r="A168" s="166">
        <v>167</v>
      </c>
      <c r="B168" s="167" t="s">
        <v>1470</v>
      </c>
      <c r="C168" s="178">
        <v>2017</v>
      </c>
      <c r="D168" s="178" t="s">
        <v>1345</v>
      </c>
      <c r="E168" s="178" t="s">
        <v>919</v>
      </c>
      <c r="F168" s="167" t="s">
        <v>1177</v>
      </c>
      <c r="G168" s="167" t="s">
        <v>1178</v>
      </c>
      <c r="H168" s="193"/>
      <c r="I168" s="173"/>
      <c r="J168" s="173"/>
      <c r="K168" s="173"/>
      <c r="L168" s="173"/>
    </row>
    <row r="169" spans="1:12" s="168" customFormat="1" x14ac:dyDescent="0.25">
      <c r="A169" s="166">
        <v>168</v>
      </c>
      <c r="B169" s="167" t="s">
        <v>1680</v>
      </c>
      <c r="C169" s="170">
        <v>2017</v>
      </c>
      <c r="D169" s="167"/>
      <c r="E169" s="178" t="s">
        <v>919</v>
      </c>
      <c r="F169" s="167" t="s">
        <v>1698</v>
      </c>
      <c r="G169" s="167" t="s">
        <v>1683</v>
      </c>
      <c r="H169" s="193"/>
      <c r="I169" s="173"/>
      <c r="J169" s="173"/>
      <c r="K169" s="173"/>
      <c r="L169" s="173"/>
    </row>
    <row r="170" spans="1:12" s="168" customFormat="1" ht="30" x14ac:dyDescent="0.25">
      <c r="A170" s="166">
        <v>169</v>
      </c>
      <c r="B170" s="167" t="s">
        <v>1680</v>
      </c>
      <c r="C170" s="170">
        <v>2017</v>
      </c>
      <c r="D170" s="167" t="s">
        <v>1681</v>
      </c>
      <c r="E170" s="178" t="s">
        <v>919</v>
      </c>
      <c r="F170" s="167" t="s">
        <v>1698</v>
      </c>
      <c r="G170" s="167" t="s">
        <v>1682</v>
      </c>
      <c r="H170" s="193"/>
      <c r="I170" s="173"/>
      <c r="J170" s="173"/>
      <c r="K170" s="173"/>
      <c r="L170" s="173"/>
    </row>
    <row r="171" spans="1:12" s="168" customFormat="1" ht="60" x14ac:dyDescent="0.25">
      <c r="A171" s="166">
        <v>170</v>
      </c>
      <c r="B171" s="167" t="s">
        <v>1471</v>
      </c>
      <c r="C171" s="178">
        <v>2017</v>
      </c>
      <c r="D171" s="178" t="s">
        <v>1345</v>
      </c>
      <c r="E171" s="178" t="s">
        <v>919</v>
      </c>
      <c r="F171" s="167" t="s">
        <v>1179</v>
      </c>
      <c r="G171" s="167" t="s">
        <v>1180</v>
      </c>
      <c r="H171" s="193"/>
      <c r="I171" s="173"/>
      <c r="J171" s="173"/>
      <c r="K171" s="173"/>
      <c r="L171" s="173"/>
    </row>
    <row r="172" spans="1:12" s="168" customFormat="1" ht="30" x14ac:dyDescent="0.25">
      <c r="A172" s="166">
        <v>171</v>
      </c>
      <c r="B172" s="167" t="s">
        <v>1414</v>
      </c>
      <c r="C172" s="170">
        <v>2017</v>
      </c>
      <c r="D172" s="167" t="s">
        <v>1701</v>
      </c>
      <c r="E172" s="178" t="s">
        <v>919</v>
      </c>
      <c r="F172" s="167" t="s">
        <v>1698</v>
      </c>
      <c r="G172" s="167" t="s">
        <v>1702</v>
      </c>
      <c r="H172" s="193"/>
      <c r="I172" s="173"/>
      <c r="J172" s="173"/>
      <c r="K172" s="173"/>
      <c r="L172" s="173"/>
    </row>
    <row r="173" spans="1:12" s="168" customFormat="1" x14ac:dyDescent="0.25">
      <c r="A173" s="166">
        <v>172</v>
      </c>
      <c r="B173" s="167" t="s">
        <v>1703</v>
      </c>
      <c r="C173" s="170">
        <v>2017</v>
      </c>
      <c r="D173" s="171" t="s">
        <v>1345</v>
      </c>
      <c r="E173" s="171" t="s">
        <v>919</v>
      </c>
      <c r="F173" s="167" t="s">
        <v>1664</v>
      </c>
      <c r="G173" s="167" t="s">
        <v>1704</v>
      </c>
      <c r="H173" s="193"/>
      <c r="I173" s="173"/>
      <c r="J173" s="173"/>
      <c r="K173" s="173"/>
      <c r="L173" s="173"/>
    </row>
    <row r="174" spans="1:12" s="168" customFormat="1" ht="60" x14ac:dyDescent="0.25">
      <c r="A174" s="166">
        <v>173</v>
      </c>
      <c r="B174" s="167" t="s">
        <v>1463</v>
      </c>
      <c r="C174" s="178">
        <v>2017</v>
      </c>
      <c r="D174" s="178" t="s">
        <v>1345</v>
      </c>
      <c r="E174" s="178" t="s">
        <v>919</v>
      </c>
      <c r="F174" s="167" t="s">
        <v>988</v>
      </c>
      <c r="G174" s="167" t="s">
        <v>1144</v>
      </c>
      <c r="H174" s="193"/>
      <c r="I174" s="173"/>
      <c r="J174" s="173"/>
      <c r="K174" s="173"/>
      <c r="L174" s="173"/>
    </row>
    <row r="175" spans="1:12" s="168" customFormat="1" ht="45" x14ac:dyDescent="0.25">
      <c r="A175" s="166">
        <v>174</v>
      </c>
      <c r="B175" s="167" t="s">
        <v>1472</v>
      </c>
      <c r="C175" s="178">
        <v>2017</v>
      </c>
      <c r="D175" s="178" t="s">
        <v>1345</v>
      </c>
      <c r="E175" s="178" t="s">
        <v>962</v>
      </c>
      <c r="F175" s="167" t="s">
        <v>1181</v>
      </c>
      <c r="G175" s="167" t="s">
        <v>1182</v>
      </c>
      <c r="H175" s="193"/>
      <c r="I175" s="173"/>
      <c r="J175" s="173"/>
      <c r="K175" s="173"/>
      <c r="L175" s="173"/>
    </row>
    <row r="176" spans="1:12" s="168" customFormat="1" ht="30" x14ac:dyDescent="0.25">
      <c r="A176" s="166">
        <v>175</v>
      </c>
      <c r="B176" s="169" t="s">
        <v>1163</v>
      </c>
      <c r="C176" s="178">
        <v>2017</v>
      </c>
      <c r="D176" s="169" t="s">
        <v>1345</v>
      </c>
      <c r="E176" s="169" t="s">
        <v>919</v>
      </c>
      <c r="F176" s="167" t="s">
        <v>1774</v>
      </c>
      <c r="G176" s="167" t="s">
        <v>1164</v>
      </c>
      <c r="H176" s="193"/>
      <c r="I176" s="173"/>
      <c r="J176" s="173"/>
      <c r="K176" s="173"/>
      <c r="L176" s="173"/>
    </row>
    <row r="177" spans="1:12" s="168" customFormat="1" ht="30" x14ac:dyDescent="0.25">
      <c r="A177" s="166">
        <v>176</v>
      </c>
      <c r="B177" s="167" t="s">
        <v>1705</v>
      </c>
      <c r="C177" s="170">
        <v>2017</v>
      </c>
      <c r="D177" s="169" t="s">
        <v>1706</v>
      </c>
      <c r="E177" s="178" t="s">
        <v>919</v>
      </c>
      <c r="F177" s="167" t="s">
        <v>1664</v>
      </c>
      <c r="G177" s="167" t="s">
        <v>1707</v>
      </c>
      <c r="H177" s="193"/>
      <c r="I177" s="173"/>
      <c r="J177" s="173"/>
      <c r="K177" s="173"/>
      <c r="L177" s="173"/>
    </row>
    <row r="178" spans="1:12" s="168" customFormat="1" ht="30" x14ac:dyDescent="0.25">
      <c r="A178" s="166">
        <v>177</v>
      </c>
      <c r="B178" s="167" t="s">
        <v>1684</v>
      </c>
      <c r="C178" s="170">
        <v>2017</v>
      </c>
      <c r="D178" s="169" t="s">
        <v>1685</v>
      </c>
      <c r="E178" s="178" t="s">
        <v>919</v>
      </c>
      <c r="F178" s="167" t="s">
        <v>1664</v>
      </c>
      <c r="G178" s="167" t="s">
        <v>1686</v>
      </c>
      <c r="H178" s="193"/>
      <c r="I178" s="173"/>
      <c r="J178" s="173"/>
      <c r="K178" s="173"/>
      <c r="L178" s="173"/>
    </row>
    <row r="179" spans="1:12" s="168" customFormat="1" ht="75" x14ac:dyDescent="0.25">
      <c r="A179" s="166">
        <v>178</v>
      </c>
      <c r="B179" s="167" t="s">
        <v>1464</v>
      </c>
      <c r="C179" s="178">
        <v>2017</v>
      </c>
      <c r="D179" s="178" t="s">
        <v>1345</v>
      </c>
      <c r="E179" s="178" t="s">
        <v>919</v>
      </c>
      <c r="F179" s="167" t="s">
        <v>1145</v>
      </c>
      <c r="G179" s="167" t="s">
        <v>1146</v>
      </c>
      <c r="H179" s="193"/>
      <c r="I179" s="173"/>
      <c r="J179" s="173"/>
      <c r="K179" s="173"/>
      <c r="L179" s="173"/>
    </row>
    <row r="180" spans="1:12" s="168" customFormat="1" ht="60" x14ac:dyDescent="0.25">
      <c r="A180" s="166">
        <v>179</v>
      </c>
      <c r="B180" s="172" t="s">
        <v>1367</v>
      </c>
      <c r="C180" s="170">
        <v>2017</v>
      </c>
      <c r="D180" s="172" t="s">
        <v>1527</v>
      </c>
      <c r="E180" s="171" t="s">
        <v>919</v>
      </c>
      <c r="F180" s="167" t="s">
        <v>1018</v>
      </c>
      <c r="G180" s="167" t="s">
        <v>1020</v>
      </c>
      <c r="H180" s="193"/>
      <c r="I180" s="173"/>
      <c r="J180" s="173"/>
      <c r="K180" s="173"/>
      <c r="L180" s="173"/>
    </row>
    <row r="181" spans="1:12" s="168" customFormat="1" ht="60" x14ac:dyDescent="0.25">
      <c r="A181" s="166">
        <v>180</v>
      </c>
      <c r="B181" s="169" t="s">
        <v>1482</v>
      </c>
      <c r="C181" s="178">
        <v>2017</v>
      </c>
      <c r="D181" s="169" t="s">
        <v>1345</v>
      </c>
      <c r="E181" s="169" t="s">
        <v>962</v>
      </c>
      <c r="F181" s="169" t="s">
        <v>1205</v>
      </c>
      <c r="G181" s="169" t="s">
        <v>1708</v>
      </c>
      <c r="H181" s="193"/>
      <c r="I181" s="173"/>
      <c r="J181" s="173"/>
      <c r="K181" s="173"/>
      <c r="L181" s="173"/>
    </row>
    <row r="182" spans="1:12" s="168" customFormat="1" ht="30" x14ac:dyDescent="0.25">
      <c r="A182" s="166">
        <v>181</v>
      </c>
      <c r="B182" s="167" t="s">
        <v>1473</v>
      </c>
      <c r="C182" s="178">
        <v>2017</v>
      </c>
      <c r="D182" s="178" t="s">
        <v>1345</v>
      </c>
      <c r="E182" s="178" t="s">
        <v>919</v>
      </c>
      <c r="F182" s="167" t="s">
        <v>1183</v>
      </c>
      <c r="G182" s="167" t="s">
        <v>1184</v>
      </c>
      <c r="H182" s="193"/>
      <c r="I182" s="173"/>
      <c r="J182" s="173"/>
      <c r="K182" s="173"/>
      <c r="L182" s="173"/>
    </row>
    <row r="183" spans="1:12" s="168" customFormat="1" ht="30" x14ac:dyDescent="0.25">
      <c r="A183" s="166">
        <v>182</v>
      </c>
      <c r="B183" s="167" t="s">
        <v>1687</v>
      </c>
      <c r="C183" s="170">
        <v>2017</v>
      </c>
      <c r="D183" s="167" t="s">
        <v>1688</v>
      </c>
      <c r="E183" s="178" t="s">
        <v>1221</v>
      </c>
      <c r="F183" s="167" t="s">
        <v>1345</v>
      </c>
      <c r="G183" s="167" t="s">
        <v>1689</v>
      </c>
      <c r="H183" s="193"/>
      <c r="I183" s="173"/>
      <c r="J183" s="173"/>
      <c r="K183" s="173"/>
      <c r="L183" s="173"/>
    </row>
    <row r="184" spans="1:12" s="168" customFormat="1" ht="60" x14ac:dyDescent="0.25">
      <c r="A184" s="166">
        <v>183</v>
      </c>
      <c r="B184" s="167" t="s">
        <v>1455</v>
      </c>
      <c r="C184" s="178">
        <v>2017</v>
      </c>
      <c r="D184" s="178" t="s">
        <v>1345</v>
      </c>
      <c r="E184" s="178" t="s">
        <v>919</v>
      </c>
      <c r="F184" s="167" t="s">
        <v>1107</v>
      </c>
      <c r="G184" s="167" t="s">
        <v>1108</v>
      </c>
      <c r="H184" s="193"/>
      <c r="I184" s="173"/>
      <c r="J184" s="173"/>
      <c r="K184" s="173"/>
      <c r="L184" s="173"/>
    </row>
    <row r="185" spans="1:12" s="168" customFormat="1" ht="90" x14ac:dyDescent="0.25">
      <c r="A185" s="166">
        <v>184</v>
      </c>
      <c r="B185" s="167" t="s">
        <v>1465</v>
      </c>
      <c r="C185" s="178">
        <v>2017</v>
      </c>
      <c r="D185" s="178" t="s">
        <v>1345</v>
      </c>
      <c r="E185" s="178" t="s">
        <v>962</v>
      </c>
      <c r="F185" s="167" t="s">
        <v>1147</v>
      </c>
      <c r="G185" s="167" t="s">
        <v>1148</v>
      </c>
      <c r="H185" s="193"/>
      <c r="I185" s="173"/>
      <c r="J185" s="173"/>
      <c r="K185" s="173"/>
      <c r="L185" s="173"/>
    </row>
    <row r="186" spans="1:12" s="168" customFormat="1" x14ac:dyDescent="0.25">
      <c r="A186" s="166">
        <v>185</v>
      </c>
      <c r="B186" s="167" t="s">
        <v>1690</v>
      </c>
      <c r="C186" s="178">
        <v>2017</v>
      </c>
      <c r="D186" s="178" t="s">
        <v>1345</v>
      </c>
      <c r="E186" s="178" t="s">
        <v>919</v>
      </c>
      <c r="F186" s="167" t="s">
        <v>1664</v>
      </c>
      <c r="G186" s="167" t="s">
        <v>1691</v>
      </c>
      <c r="H186" s="193"/>
      <c r="I186" s="173"/>
      <c r="J186" s="173"/>
      <c r="K186" s="173"/>
      <c r="L186" s="173"/>
    </row>
    <row r="187" spans="1:12" s="168" customFormat="1" ht="120" x14ac:dyDescent="0.25">
      <c r="A187" s="166">
        <v>186</v>
      </c>
      <c r="B187" s="167" t="s">
        <v>1466</v>
      </c>
      <c r="C187" s="178">
        <v>2017</v>
      </c>
      <c r="D187" s="169" t="s">
        <v>1348</v>
      </c>
      <c r="E187" s="178" t="s">
        <v>919</v>
      </c>
      <c r="F187" s="167" t="s">
        <v>1149</v>
      </c>
      <c r="G187" s="167" t="s">
        <v>1150</v>
      </c>
      <c r="H187" s="193"/>
      <c r="I187" s="173"/>
      <c r="J187" s="173"/>
      <c r="K187" s="173"/>
      <c r="L187" s="173"/>
    </row>
    <row r="188" spans="1:12" s="168" customFormat="1" ht="30" x14ac:dyDescent="0.25">
      <c r="A188" s="166">
        <v>187</v>
      </c>
      <c r="B188" s="167" t="s">
        <v>1474</v>
      </c>
      <c r="C188" s="178">
        <v>2017</v>
      </c>
      <c r="D188" s="178" t="s">
        <v>1345</v>
      </c>
      <c r="E188" s="178" t="s">
        <v>919</v>
      </c>
      <c r="F188" s="167" t="s">
        <v>1185</v>
      </c>
      <c r="G188" s="167" t="s">
        <v>1186</v>
      </c>
      <c r="H188" s="193"/>
      <c r="I188" s="173"/>
      <c r="J188" s="173"/>
      <c r="K188" s="173"/>
      <c r="L188" s="173"/>
    </row>
    <row r="189" spans="1:12" s="168" customFormat="1" ht="45" x14ac:dyDescent="0.25">
      <c r="A189" s="166">
        <v>188</v>
      </c>
      <c r="B189" s="167" t="s">
        <v>1456</v>
      </c>
      <c r="C189" s="178">
        <v>2017</v>
      </c>
      <c r="D189" s="178" t="s">
        <v>1345</v>
      </c>
      <c r="E189" s="178" t="s">
        <v>919</v>
      </c>
      <c r="F189" s="167" t="s">
        <v>1187</v>
      </c>
      <c r="G189" s="167" t="s">
        <v>1709</v>
      </c>
      <c r="H189" s="193"/>
      <c r="I189" s="173"/>
      <c r="J189" s="173"/>
      <c r="K189" s="173"/>
      <c r="L189" s="173"/>
    </row>
    <row r="190" spans="1:12" s="168" customFormat="1" ht="45" x14ac:dyDescent="0.25">
      <c r="A190" s="166">
        <v>189</v>
      </c>
      <c r="B190" s="167" t="s">
        <v>1456</v>
      </c>
      <c r="C190" s="178">
        <v>2017</v>
      </c>
      <c r="D190" s="178" t="s">
        <v>1345</v>
      </c>
      <c r="E190" s="178" t="s">
        <v>919</v>
      </c>
      <c r="F190" s="167" t="s">
        <v>1187</v>
      </c>
      <c r="G190" s="167" t="s">
        <v>1188</v>
      </c>
      <c r="H190" s="193"/>
      <c r="I190" s="173"/>
      <c r="J190" s="173"/>
      <c r="K190" s="173"/>
      <c r="L190" s="173"/>
    </row>
    <row r="191" spans="1:12" s="168" customFormat="1" ht="60" x14ac:dyDescent="0.25">
      <c r="A191" s="166">
        <v>190</v>
      </c>
      <c r="B191" s="167" t="s">
        <v>1475</v>
      </c>
      <c r="C191" s="178">
        <v>2017</v>
      </c>
      <c r="D191" s="178" t="s">
        <v>1345</v>
      </c>
      <c r="E191" s="178" t="s">
        <v>940</v>
      </c>
      <c r="F191" s="167" t="s">
        <v>1189</v>
      </c>
      <c r="G191" s="167" t="s">
        <v>1190</v>
      </c>
      <c r="H191" s="193"/>
      <c r="I191" s="173"/>
      <c r="J191" s="173"/>
      <c r="K191" s="173"/>
      <c r="L191" s="173"/>
    </row>
    <row r="192" spans="1:12" s="168" customFormat="1" ht="75" x14ac:dyDescent="0.25">
      <c r="A192" s="166">
        <v>191</v>
      </c>
      <c r="B192" s="167" t="s">
        <v>1594</v>
      </c>
      <c r="C192" s="178">
        <v>2017</v>
      </c>
      <c r="D192" s="169" t="s">
        <v>1710</v>
      </c>
      <c r="E192" s="178" t="s">
        <v>919</v>
      </c>
      <c r="F192" s="167" t="s">
        <v>1693</v>
      </c>
      <c r="G192" s="167" t="s">
        <v>1711</v>
      </c>
      <c r="H192" s="193"/>
      <c r="I192" s="173"/>
      <c r="J192" s="173"/>
      <c r="K192" s="173"/>
      <c r="L192" s="173"/>
    </row>
    <row r="193" spans="1:12" s="168" customFormat="1" ht="30" x14ac:dyDescent="0.25">
      <c r="A193" s="166">
        <v>192</v>
      </c>
      <c r="B193" s="167" t="s">
        <v>1239</v>
      </c>
      <c r="C193" s="178">
        <v>2017</v>
      </c>
      <c r="D193" s="178" t="s">
        <v>1345</v>
      </c>
      <c r="E193" s="178" t="s">
        <v>919</v>
      </c>
      <c r="F193" s="167" t="s">
        <v>1191</v>
      </c>
      <c r="G193" s="167" t="s">
        <v>1192</v>
      </c>
      <c r="H193" s="193"/>
      <c r="I193" s="173"/>
      <c r="J193" s="173"/>
      <c r="K193" s="173"/>
      <c r="L193" s="173"/>
    </row>
    <row r="194" spans="1:12" s="168" customFormat="1" ht="45" x14ac:dyDescent="0.25">
      <c r="A194" s="166">
        <v>193</v>
      </c>
      <c r="B194" s="169" t="s">
        <v>1460</v>
      </c>
      <c r="C194" s="178">
        <v>2017</v>
      </c>
      <c r="D194" s="178" t="s">
        <v>1345</v>
      </c>
      <c r="E194" s="178" t="s">
        <v>962</v>
      </c>
      <c r="F194" s="167" t="s">
        <v>1524</v>
      </c>
      <c r="G194" s="169" t="s">
        <v>1137</v>
      </c>
      <c r="H194" s="193"/>
      <c r="I194" s="173"/>
      <c r="J194" s="173"/>
      <c r="K194" s="173"/>
      <c r="L194" s="173"/>
    </row>
    <row r="195" spans="1:12" s="168" customFormat="1" ht="30" x14ac:dyDescent="0.25">
      <c r="A195" s="166">
        <v>194</v>
      </c>
      <c r="B195" s="167" t="s">
        <v>1362</v>
      </c>
      <c r="C195" s="178">
        <v>2017</v>
      </c>
      <c r="D195" s="178" t="s">
        <v>1345</v>
      </c>
      <c r="E195" s="178" t="s">
        <v>919</v>
      </c>
      <c r="F195" s="167" t="s">
        <v>1151</v>
      </c>
      <c r="G195" s="167" t="s">
        <v>1152</v>
      </c>
      <c r="H195" s="193"/>
      <c r="I195" s="173"/>
      <c r="J195" s="173"/>
      <c r="K195" s="173"/>
      <c r="L195" s="173"/>
    </row>
    <row r="196" spans="1:12" s="168" customFormat="1" ht="30" x14ac:dyDescent="0.25">
      <c r="A196" s="166">
        <v>195</v>
      </c>
      <c r="B196" s="167" t="s">
        <v>1476</v>
      </c>
      <c r="C196" s="178">
        <v>2017</v>
      </c>
      <c r="D196" s="178" t="s">
        <v>1345</v>
      </c>
      <c r="E196" s="178" t="s">
        <v>919</v>
      </c>
      <c r="F196" s="167" t="s">
        <v>1193</v>
      </c>
      <c r="G196" s="167" t="s">
        <v>1194</v>
      </c>
      <c r="H196" s="193"/>
      <c r="I196" s="173"/>
      <c r="J196" s="173"/>
      <c r="K196" s="173"/>
      <c r="L196" s="173"/>
    </row>
    <row r="197" spans="1:12" s="168" customFormat="1" ht="30" x14ac:dyDescent="0.25">
      <c r="A197" s="166">
        <v>196</v>
      </c>
      <c r="B197" s="167" t="s">
        <v>1476</v>
      </c>
      <c r="C197" s="178">
        <v>2017</v>
      </c>
      <c r="D197" s="178" t="s">
        <v>1345</v>
      </c>
      <c r="E197" s="178" t="s">
        <v>919</v>
      </c>
      <c r="F197" s="167" t="s">
        <v>1193</v>
      </c>
      <c r="G197" s="167" t="s">
        <v>1195</v>
      </c>
      <c r="H197" s="193"/>
      <c r="I197" s="173"/>
      <c r="J197" s="173"/>
      <c r="K197" s="173"/>
      <c r="L197" s="173"/>
    </row>
    <row r="198" spans="1:12" s="168" customFormat="1" ht="60" x14ac:dyDescent="0.25">
      <c r="A198" s="166">
        <v>197</v>
      </c>
      <c r="B198" s="167" t="s">
        <v>1153</v>
      </c>
      <c r="C198" s="178">
        <v>2017</v>
      </c>
      <c r="D198" s="178" t="s">
        <v>1345</v>
      </c>
      <c r="E198" s="178" t="s">
        <v>962</v>
      </c>
      <c r="F198" s="167" t="s">
        <v>1154</v>
      </c>
      <c r="G198" s="167" t="s">
        <v>1155</v>
      </c>
      <c r="H198" s="193"/>
      <c r="I198" s="173"/>
      <c r="J198" s="173"/>
      <c r="K198" s="173"/>
      <c r="L198" s="173"/>
    </row>
    <row r="199" spans="1:12" s="168" customFormat="1" ht="60" x14ac:dyDescent="0.25">
      <c r="A199" s="166">
        <v>198</v>
      </c>
      <c r="B199" s="167" t="s">
        <v>1153</v>
      </c>
      <c r="C199" s="178">
        <v>2017</v>
      </c>
      <c r="D199" s="178" t="s">
        <v>1345</v>
      </c>
      <c r="E199" s="178" t="s">
        <v>962</v>
      </c>
      <c r="F199" s="167" t="s">
        <v>1525</v>
      </c>
      <c r="G199" s="167" t="s">
        <v>1196</v>
      </c>
      <c r="H199" s="193"/>
      <c r="I199" s="173"/>
      <c r="J199" s="173"/>
      <c r="K199" s="173"/>
      <c r="L199" s="173"/>
    </row>
    <row r="200" spans="1:12" s="168" customFormat="1" x14ac:dyDescent="0.25">
      <c r="A200" s="166">
        <v>199</v>
      </c>
      <c r="B200" s="167" t="s">
        <v>1712</v>
      </c>
      <c r="C200" s="178">
        <v>2017</v>
      </c>
      <c r="D200" s="178" t="s">
        <v>1345</v>
      </c>
      <c r="E200" s="178" t="s">
        <v>1221</v>
      </c>
      <c r="F200" s="167" t="s">
        <v>1345</v>
      </c>
      <c r="G200" s="167" t="s">
        <v>1713</v>
      </c>
      <c r="H200" s="193"/>
      <c r="I200" s="173"/>
      <c r="J200" s="173"/>
      <c r="K200" s="173"/>
      <c r="L200" s="173"/>
    </row>
    <row r="201" spans="1:12" s="168" customFormat="1" x14ac:dyDescent="0.25">
      <c r="A201" s="166">
        <v>200</v>
      </c>
      <c r="B201" s="167" t="s">
        <v>1714</v>
      </c>
      <c r="C201" s="178">
        <v>2017</v>
      </c>
      <c r="D201" s="178" t="s">
        <v>1345</v>
      </c>
      <c r="E201" s="178" t="s">
        <v>1221</v>
      </c>
      <c r="F201" s="167" t="s">
        <v>1345</v>
      </c>
      <c r="G201" s="167" t="s">
        <v>1715</v>
      </c>
      <c r="H201" s="193"/>
      <c r="I201" s="173"/>
      <c r="J201" s="173"/>
      <c r="K201" s="173"/>
      <c r="L201" s="173"/>
    </row>
    <row r="202" spans="1:12" s="168" customFormat="1" ht="60" x14ac:dyDescent="0.25">
      <c r="A202" s="166">
        <v>201</v>
      </c>
      <c r="B202" s="169" t="s">
        <v>1479</v>
      </c>
      <c r="C202" s="178">
        <v>2017</v>
      </c>
      <c r="D202" s="169" t="s">
        <v>1365</v>
      </c>
      <c r="E202" s="178" t="s">
        <v>919</v>
      </c>
      <c r="F202" s="167" t="s">
        <v>1200</v>
      </c>
      <c r="G202" s="167" t="s">
        <v>1201</v>
      </c>
      <c r="H202" s="193"/>
      <c r="I202" s="173"/>
      <c r="J202" s="173"/>
      <c r="K202" s="173"/>
      <c r="L202" s="173"/>
    </row>
    <row r="203" spans="1:12" s="168" customFormat="1" ht="30" x14ac:dyDescent="0.25">
      <c r="A203" s="166">
        <v>202</v>
      </c>
      <c r="B203" s="169" t="s">
        <v>1478</v>
      </c>
      <c r="C203" s="178">
        <v>2017</v>
      </c>
      <c r="D203" s="169" t="s">
        <v>1366</v>
      </c>
      <c r="E203" s="178" t="s">
        <v>919</v>
      </c>
      <c r="F203" s="167" t="s">
        <v>1175</v>
      </c>
      <c r="G203" s="167" t="s">
        <v>1199</v>
      </c>
      <c r="H203" s="193"/>
      <c r="I203" s="173"/>
      <c r="J203" s="173"/>
      <c r="K203" s="173"/>
      <c r="L203" s="173"/>
    </row>
    <row r="204" spans="1:12" s="168" customFormat="1" ht="90" x14ac:dyDescent="0.25">
      <c r="A204" s="166">
        <v>203</v>
      </c>
      <c r="B204" s="167" t="s">
        <v>1477</v>
      </c>
      <c r="C204" s="178">
        <v>2017</v>
      </c>
      <c r="D204" s="169" t="s">
        <v>1367</v>
      </c>
      <c r="E204" s="178" t="s">
        <v>919</v>
      </c>
      <c r="F204" s="167" t="s">
        <v>1197</v>
      </c>
      <c r="G204" s="167" t="s">
        <v>1198</v>
      </c>
      <c r="H204" s="193"/>
      <c r="I204" s="173"/>
      <c r="J204" s="173"/>
      <c r="K204" s="173"/>
      <c r="L204" s="173"/>
    </row>
    <row r="205" spans="1:12" s="168" customFormat="1" ht="75" x14ac:dyDescent="0.25">
      <c r="A205" s="166">
        <v>204</v>
      </c>
      <c r="B205" s="167" t="s">
        <v>1156</v>
      </c>
      <c r="C205" s="178">
        <v>2017</v>
      </c>
      <c r="D205" s="178" t="s">
        <v>1345</v>
      </c>
      <c r="E205" s="178" t="s">
        <v>962</v>
      </c>
      <c r="F205" s="167" t="s">
        <v>1157</v>
      </c>
      <c r="G205" s="167" t="s">
        <v>1158</v>
      </c>
      <c r="H205" s="193"/>
      <c r="I205" s="173"/>
      <c r="J205" s="173"/>
      <c r="K205" s="173"/>
      <c r="L205" s="173"/>
    </row>
    <row r="206" spans="1:12" s="168" customFormat="1" ht="30" x14ac:dyDescent="0.25">
      <c r="A206" s="166">
        <v>205</v>
      </c>
      <c r="B206" s="167" t="s">
        <v>1077</v>
      </c>
      <c r="C206" s="170">
        <v>2017</v>
      </c>
      <c r="D206" s="167" t="s">
        <v>1345</v>
      </c>
      <c r="E206" s="178" t="s">
        <v>919</v>
      </c>
      <c r="F206" s="167" t="s">
        <v>981</v>
      </c>
      <c r="G206" s="167" t="s">
        <v>1716</v>
      </c>
      <c r="H206" s="193"/>
      <c r="I206" s="173"/>
      <c r="J206" s="173"/>
      <c r="K206" s="173"/>
      <c r="L206" s="173"/>
    </row>
    <row r="207" spans="1:12" s="168" customFormat="1" ht="165" x14ac:dyDescent="0.25">
      <c r="A207" s="166">
        <v>206</v>
      </c>
      <c r="B207" s="169" t="s">
        <v>1467</v>
      </c>
      <c r="C207" s="178">
        <v>2017</v>
      </c>
      <c r="D207" s="169" t="s">
        <v>1349</v>
      </c>
      <c r="E207" s="169" t="s">
        <v>1165</v>
      </c>
      <c r="F207" s="167" t="s">
        <v>1166</v>
      </c>
      <c r="G207" s="167" t="s">
        <v>1167</v>
      </c>
      <c r="H207" s="193"/>
      <c r="I207" s="173"/>
      <c r="J207" s="173"/>
      <c r="K207" s="173"/>
      <c r="L207" s="173"/>
    </row>
    <row r="208" spans="1:12" s="168" customFormat="1" ht="45" x14ac:dyDescent="0.25">
      <c r="A208" s="166">
        <v>207</v>
      </c>
      <c r="B208" s="169" t="s">
        <v>1467</v>
      </c>
      <c r="C208" s="178">
        <v>2017</v>
      </c>
      <c r="D208" s="178" t="s">
        <v>1345</v>
      </c>
      <c r="E208" s="178" t="s">
        <v>962</v>
      </c>
      <c r="F208" s="167" t="s">
        <v>1159</v>
      </c>
      <c r="G208" s="167" t="s">
        <v>1160</v>
      </c>
      <c r="H208" s="193"/>
      <c r="I208" s="173"/>
      <c r="J208" s="173"/>
      <c r="K208" s="173"/>
      <c r="L208" s="173"/>
    </row>
    <row r="209" spans="1:12" s="168" customFormat="1" ht="60" x14ac:dyDescent="0.25">
      <c r="A209" s="166">
        <v>208</v>
      </c>
      <c r="B209" s="167" t="s">
        <v>1453</v>
      </c>
      <c r="C209" s="178">
        <v>2018</v>
      </c>
      <c r="D209" s="169" t="s">
        <v>1153</v>
      </c>
      <c r="E209" s="178" t="s">
        <v>962</v>
      </c>
      <c r="F209" s="167" t="s">
        <v>1525</v>
      </c>
      <c r="G209" s="167" t="s">
        <v>1718</v>
      </c>
      <c r="H209" s="193"/>
      <c r="I209" s="173"/>
      <c r="J209" s="173"/>
      <c r="K209" s="173"/>
      <c r="L209" s="173"/>
    </row>
    <row r="210" spans="1:12" s="168" customFormat="1" ht="60" x14ac:dyDescent="0.25">
      <c r="A210" s="166">
        <v>209</v>
      </c>
      <c r="B210" s="167" t="s">
        <v>1453</v>
      </c>
      <c r="C210" s="178">
        <v>2018</v>
      </c>
      <c r="D210" s="169" t="s">
        <v>1153</v>
      </c>
      <c r="E210" s="178" t="s">
        <v>962</v>
      </c>
      <c r="F210" s="167" t="s">
        <v>1525</v>
      </c>
      <c r="G210" s="167" t="s">
        <v>1717</v>
      </c>
      <c r="H210" s="193"/>
      <c r="I210" s="173"/>
      <c r="J210" s="173"/>
      <c r="K210" s="173"/>
      <c r="L210" s="173"/>
    </row>
    <row r="211" spans="1:12" s="168" customFormat="1" ht="60" x14ac:dyDescent="0.25">
      <c r="A211" s="166">
        <v>210</v>
      </c>
      <c r="B211" s="167" t="s">
        <v>1453</v>
      </c>
      <c r="C211" s="178">
        <v>2018</v>
      </c>
      <c r="D211" s="169" t="s">
        <v>1153</v>
      </c>
      <c r="E211" s="178" t="s">
        <v>962</v>
      </c>
      <c r="F211" s="167" t="s">
        <v>1525</v>
      </c>
      <c r="G211" s="167" t="s">
        <v>1217</v>
      </c>
      <c r="H211" s="193"/>
      <c r="I211" s="173"/>
      <c r="J211" s="173"/>
      <c r="K211" s="173"/>
      <c r="L211" s="173"/>
    </row>
    <row r="212" spans="1:12" s="168" customFormat="1" ht="90" x14ac:dyDescent="0.25">
      <c r="A212" s="166">
        <v>211</v>
      </c>
      <c r="B212" s="167" t="s">
        <v>1428</v>
      </c>
      <c r="C212" s="170">
        <v>2018</v>
      </c>
      <c r="D212" s="171" t="s">
        <v>1345</v>
      </c>
      <c r="E212" s="171" t="s">
        <v>919</v>
      </c>
      <c r="F212" s="167" t="s">
        <v>1008</v>
      </c>
      <c r="G212" s="167" t="s">
        <v>1719</v>
      </c>
      <c r="H212" s="193"/>
      <c r="I212" s="173"/>
      <c r="J212" s="173"/>
      <c r="K212" s="173"/>
      <c r="L212" s="173"/>
    </row>
    <row r="213" spans="1:12" s="168" customFormat="1" ht="45" x14ac:dyDescent="0.25">
      <c r="A213" s="166">
        <v>212</v>
      </c>
      <c r="B213" s="167" t="s">
        <v>1218</v>
      </c>
      <c r="C213" s="178">
        <v>2018</v>
      </c>
      <c r="D213" s="178" t="s">
        <v>1345</v>
      </c>
      <c r="E213" s="178" t="s">
        <v>962</v>
      </c>
      <c r="F213" s="167" t="s">
        <v>1219</v>
      </c>
      <c r="G213" s="167" t="s">
        <v>1220</v>
      </c>
      <c r="H213" s="193"/>
      <c r="I213" s="173"/>
      <c r="J213" s="173"/>
      <c r="K213" s="173"/>
      <c r="L213" s="173"/>
    </row>
    <row r="214" spans="1:12" s="168" customFormat="1" x14ac:dyDescent="0.25">
      <c r="A214" s="166">
        <v>213</v>
      </c>
      <c r="B214" s="167" t="s">
        <v>1553</v>
      </c>
      <c r="C214" s="178">
        <v>2018</v>
      </c>
      <c r="D214" s="169" t="s">
        <v>1345</v>
      </c>
      <c r="E214" s="178" t="s">
        <v>919</v>
      </c>
      <c r="F214" s="167" t="s">
        <v>1698</v>
      </c>
      <c r="G214" s="167" t="s">
        <v>1720</v>
      </c>
      <c r="H214" s="193"/>
      <c r="I214" s="173"/>
      <c r="J214" s="173"/>
      <c r="K214" s="173"/>
      <c r="L214" s="173"/>
    </row>
    <row r="215" spans="1:12" s="168" customFormat="1" ht="30" x14ac:dyDescent="0.25">
      <c r="A215" s="166">
        <v>214</v>
      </c>
      <c r="B215" s="169" t="s">
        <v>1673</v>
      </c>
      <c r="C215" s="170">
        <v>2018</v>
      </c>
      <c r="D215" s="169" t="s">
        <v>1345</v>
      </c>
      <c r="E215" s="169" t="s">
        <v>919</v>
      </c>
      <c r="F215" s="172" t="s">
        <v>1675</v>
      </c>
      <c r="G215" s="169" t="s">
        <v>1747</v>
      </c>
      <c r="H215" s="193"/>
      <c r="I215" s="173"/>
      <c r="J215" s="173"/>
      <c r="K215" s="173"/>
      <c r="L215" s="173"/>
    </row>
    <row r="216" spans="1:12" s="168" customFormat="1" ht="45" x14ac:dyDescent="0.25">
      <c r="A216" s="166">
        <v>215</v>
      </c>
      <c r="B216" s="169" t="s">
        <v>1486</v>
      </c>
      <c r="C216" s="178">
        <v>2018</v>
      </c>
      <c r="D216" s="178" t="s">
        <v>1345</v>
      </c>
      <c r="E216" s="178" t="s">
        <v>1221</v>
      </c>
      <c r="F216" s="169" t="s">
        <v>1222</v>
      </c>
      <c r="G216" s="169" t="s">
        <v>1223</v>
      </c>
      <c r="H216" s="193"/>
      <c r="I216" s="173"/>
      <c r="J216" s="173"/>
      <c r="K216" s="173"/>
      <c r="L216" s="173"/>
    </row>
    <row r="217" spans="1:12" s="168" customFormat="1" x14ac:dyDescent="0.25">
      <c r="A217" s="166">
        <v>216</v>
      </c>
      <c r="B217" s="167" t="s">
        <v>1657</v>
      </c>
      <c r="C217" s="170">
        <v>2018</v>
      </c>
      <c r="D217" s="167" t="s">
        <v>1345</v>
      </c>
      <c r="E217" s="178" t="s">
        <v>919</v>
      </c>
      <c r="F217" s="167" t="s">
        <v>1698</v>
      </c>
      <c r="G217" s="167" t="s">
        <v>1748</v>
      </c>
      <c r="H217" s="193"/>
      <c r="I217" s="173"/>
      <c r="J217" s="173"/>
      <c r="K217" s="173"/>
      <c r="L217" s="173"/>
    </row>
    <row r="218" spans="1:12" s="168" customFormat="1" ht="30" x14ac:dyDescent="0.25">
      <c r="A218" s="166">
        <v>217</v>
      </c>
      <c r="B218" s="167" t="s">
        <v>1749</v>
      </c>
      <c r="C218" s="170">
        <v>2018</v>
      </c>
      <c r="D218" s="167" t="s">
        <v>1345</v>
      </c>
      <c r="E218" s="178" t="s">
        <v>919</v>
      </c>
      <c r="F218" s="167" t="s">
        <v>1675</v>
      </c>
      <c r="G218" s="167" t="s">
        <v>1750</v>
      </c>
      <c r="H218" s="193"/>
      <c r="I218" s="173"/>
      <c r="J218" s="173"/>
      <c r="K218" s="173"/>
      <c r="L218" s="173"/>
    </row>
    <row r="219" spans="1:12" s="168" customFormat="1" x14ac:dyDescent="0.25">
      <c r="A219" s="166">
        <v>218</v>
      </c>
      <c r="B219" s="167" t="s">
        <v>1721</v>
      </c>
      <c r="C219" s="178">
        <v>2018</v>
      </c>
      <c r="D219" s="178" t="s">
        <v>1345</v>
      </c>
      <c r="E219" s="178" t="s">
        <v>919</v>
      </c>
      <c r="F219" s="167" t="s">
        <v>1698</v>
      </c>
      <c r="G219" s="167" t="s">
        <v>1722</v>
      </c>
      <c r="H219" s="193"/>
      <c r="I219" s="173"/>
      <c r="J219" s="173"/>
      <c r="K219" s="173"/>
      <c r="L219" s="173"/>
    </row>
    <row r="220" spans="1:12" s="168" customFormat="1" ht="45" x14ac:dyDescent="0.25">
      <c r="A220" s="166">
        <v>219</v>
      </c>
      <c r="B220" s="169" t="s">
        <v>1401</v>
      </c>
      <c r="C220" s="178">
        <v>2018</v>
      </c>
      <c r="D220" s="178" t="s">
        <v>1345</v>
      </c>
      <c r="E220" s="178" t="s">
        <v>962</v>
      </c>
      <c r="F220" s="169" t="s">
        <v>1224</v>
      </c>
      <c r="G220" s="169" t="s">
        <v>1225</v>
      </c>
      <c r="H220" s="193"/>
      <c r="I220" s="173"/>
      <c r="J220" s="173"/>
      <c r="K220" s="173"/>
      <c r="L220" s="173"/>
    </row>
    <row r="221" spans="1:12" s="168" customFormat="1" x14ac:dyDescent="0.25">
      <c r="A221" s="166">
        <v>220</v>
      </c>
      <c r="B221" s="169" t="s">
        <v>1508</v>
      </c>
      <c r="C221" s="178">
        <v>2018</v>
      </c>
      <c r="D221" s="178" t="s">
        <v>1345</v>
      </c>
      <c r="E221" s="178" t="s">
        <v>1221</v>
      </c>
      <c r="F221" s="169" t="s">
        <v>1345</v>
      </c>
      <c r="G221" s="169" t="s">
        <v>1723</v>
      </c>
      <c r="H221" s="193"/>
      <c r="I221" s="173"/>
      <c r="J221" s="173"/>
      <c r="K221" s="173"/>
      <c r="L221" s="173"/>
    </row>
    <row r="222" spans="1:12" s="168" customFormat="1" ht="60" x14ac:dyDescent="0.25">
      <c r="A222" s="166">
        <v>221</v>
      </c>
      <c r="B222" s="169" t="s">
        <v>1487</v>
      </c>
      <c r="C222" s="178">
        <v>2018</v>
      </c>
      <c r="D222" s="178" t="s">
        <v>1345</v>
      </c>
      <c r="E222" s="178" t="s">
        <v>919</v>
      </c>
      <c r="F222" s="169" t="s">
        <v>1226</v>
      </c>
      <c r="G222" s="169" t="s">
        <v>1227</v>
      </c>
      <c r="H222" s="193"/>
      <c r="I222" s="173"/>
      <c r="J222" s="173"/>
      <c r="K222" s="173"/>
      <c r="L222" s="173"/>
    </row>
    <row r="223" spans="1:12" s="168" customFormat="1" ht="60" x14ac:dyDescent="0.25">
      <c r="A223" s="166">
        <v>222</v>
      </c>
      <c r="B223" s="169" t="s">
        <v>1487</v>
      </c>
      <c r="C223" s="178">
        <v>2018</v>
      </c>
      <c r="D223" s="178" t="s">
        <v>1345</v>
      </c>
      <c r="E223" s="178" t="s">
        <v>919</v>
      </c>
      <c r="F223" s="169" t="s">
        <v>1226</v>
      </c>
      <c r="G223" s="169" t="s">
        <v>1228</v>
      </c>
      <c r="H223" s="193"/>
      <c r="I223" s="173"/>
      <c r="J223" s="173"/>
      <c r="K223" s="173"/>
      <c r="L223" s="173"/>
    </row>
    <row r="224" spans="1:12" s="168" customFormat="1" ht="30" x14ac:dyDescent="0.25">
      <c r="A224" s="166">
        <v>223</v>
      </c>
      <c r="B224" s="169" t="s">
        <v>1488</v>
      </c>
      <c r="C224" s="178">
        <v>2018</v>
      </c>
      <c r="D224" s="178" t="s">
        <v>1345</v>
      </c>
      <c r="E224" s="178" t="s">
        <v>919</v>
      </c>
      <c r="F224" s="169" t="s">
        <v>1229</v>
      </c>
      <c r="G224" s="169" t="s">
        <v>1230</v>
      </c>
      <c r="H224" s="193"/>
      <c r="I224" s="173"/>
      <c r="J224" s="173"/>
      <c r="K224" s="173"/>
      <c r="L224" s="173"/>
    </row>
    <row r="225" spans="1:12" s="168" customFormat="1" ht="60" x14ac:dyDescent="0.25">
      <c r="A225" s="166">
        <v>224</v>
      </c>
      <c r="B225" s="167" t="s">
        <v>1463</v>
      </c>
      <c r="C225" s="178">
        <v>2018</v>
      </c>
      <c r="D225" s="169" t="s">
        <v>1306</v>
      </c>
      <c r="E225" s="178" t="s">
        <v>919</v>
      </c>
      <c r="F225" s="167" t="s">
        <v>988</v>
      </c>
      <c r="G225" s="167" t="s">
        <v>1724</v>
      </c>
      <c r="H225" s="193"/>
      <c r="I225" s="173"/>
      <c r="J225" s="173"/>
      <c r="K225" s="173"/>
      <c r="L225" s="173"/>
    </row>
    <row r="226" spans="1:12" s="168" customFormat="1" ht="30" x14ac:dyDescent="0.25">
      <c r="A226" s="166">
        <v>225</v>
      </c>
      <c r="B226" s="167" t="s">
        <v>1497</v>
      </c>
      <c r="C226" s="178">
        <v>2018</v>
      </c>
      <c r="D226" s="178" t="s">
        <v>1345</v>
      </c>
      <c r="E226" s="178" t="s">
        <v>919</v>
      </c>
      <c r="F226" s="167" t="s">
        <v>1252</v>
      </c>
      <c r="G226" s="167" t="s">
        <v>1253</v>
      </c>
      <c r="H226" s="193"/>
      <c r="I226" s="173"/>
      <c r="J226" s="173"/>
      <c r="K226" s="173"/>
      <c r="L226" s="173"/>
    </row>
    <row r="227" spans="1:12" s="168" customFormat="1" ht="60" x14ac:dyDescent="0.25">
      <c r="A227" s="166">
        <v>226</v>
      </c>
      <c r="B227" s="167" t="s">
        <v>1497</v>
      </c>
      <c r="C227" s="178">
        <v>2018</v>
      </c>
      <c r="D227" s="169" t="s">
        <v>1363</v>
      </c>
      <c r="E227" s="178" t="s">
        <v>919</v>
      </c>
      <c r="F227" s="167" t="s">
        <v>1254</v>
      </c>
      <c r="G227" s="167" t="s">
        <v>1255</v>
      </c>
      <c r="H227" s="193"/>
      <c r="I227" s="173"/>
      <c r="J227" s="173"/>
      <c r="K227" s="173"/>
      <c r="L227" s="173"/>
    </row>
    <row r="228" spans="1:12" s="168" customFormat="1" ht="240" x14ac:dyDescent="0.25">
      <c r="A228" s="166">
        <v>227</v>
      </c>
      <c r="B228" s="169" t="s">
        <v>1480</v>
      </c>
      <c r="C228" s="178">
        <v>2018</v>
      </c>
      <c r="D228" s="169" t="s">
        <v>1350</v>
      </c>
      <c r="E228" s="169" t="s">
        <v>919</v>
      </c>
      <c r="F228" s="169" t="s">
        <v>1202</v>
      </c>
      <c r="G228" s="169" t="s">
        <v>1779</v>
      </c>
      <c r="H228" s="193"/>
      <c r="I228" s="173"/>
      <c r="J228" s="173"/>
      <c r="K228" s="173"/>
      <c r="L228" s="173"/>
    </row>
    <row r="229" spans="1:12" s="168" customFormat="1" ht="90" x14ac:dyDescent="0.25">
      <c r="A229" s="166">
        <v>228</v>
      </c>
      <c r="B229" s="169" t="s">
        <v>1481</v>
      </c>
      <c r="C229" s="178">
        <v>2018</v>
      </c>
      <c r="D229" s="169" t="s">
        <v>1345</v>
      </c>
      <c r="E229" s="169" t="s">
        <v>919</v>
      </c>
      <c r="F229" s="169" t="s">
        <v>1203</v>
      </c>
      <c r="G229" s="169" t="s">
        <v>1204</v>
      </c>
      <c r="H229" s="193"/>
      <c r="I229" s="173"/>
      <c r="J229" s="173"/>
      <c r="K229" s="173"/>
      <c r="L229" s="173"/>
    </row>
    <row r="230" spans="1:12" s="168" customFormat="1" ht="30" x14ac:dyDescent="0.25">
      <c r="A230" s="166">
        <v>229</v>
      </c>
      <c r="B230" s="169" t="s">
        <v>1489</v>
      </c>
      <c r="C230" s="178">
        <v>2018</v>
      </c>
      <c r="D230" s="178" t="s">
        <v>1345</v>
      </c>
      <c r="E230" s="178" t="s">
        <v>919</v>
      </c>
      <c r="F230" s="169" t="s">
        <v>1231</v>
      </c>
      <c r="G230" s="169" t="s">
        <v>1232</v>
      </c>
      <c r="H230" s="193"/>
      <c r="I230" s="173"/>
      <c r="J230" s="173"/>
      <c r="K230" s="173"/>
      <c r="L230" s="173"/>
    </row>
    <row r="231" spans="1:12" s="168" customFormat="1" ht="45" x14ac:dyDescent="0.25">
      <c r="A231" s="166">
        <v>230</v>
      </c>
      <c r="B231" s="167" t="s">
        <v>1046</v>
      </c>
      <c r="C231" s="170">
        <v>2018</v>
      </c>
      <c r="D231" s="178" t="s">
        <v>1345</v>
      </c>
      <c r="E231" s="178" t="s">
        <v>962</v>
      </c>
      <c r="F231" s="167" t="s">
        <v>1523</v>
      </c>
      <c r="G231" s="167" t="s">
        <v>1725</v>
      </c>
      <c r="H231" s="193"/>
      <c r="I231" s="173"/>
      <c r="J231" s="173"/>
      <c r="K231" s="173"/>
      <c r="L231" s="173"/>
    </row>
    <row r="232" spans="1:12" s="168" customFormat="1" x14ac:dyDescent="0.25">
      <c r="A232" s="166">
        <v>231</v>
      </c>
      <c r="B232" s="167" t="s">
        <v>1730</v>
      </c>
      <c r="C232" s="170">
        <v>2018</v>
      </c>
      <c r="D232" s="167" t="s">
        <v>1345</v>
      </c>
      <c r="E232" s="167" t="s">
        <v>1221</v>
      </c>
      <c r="F232" s="167" t="s">
        <v>1345</v>
      </c>
      <c r="G232" s="167" t="s">
        <v>1731</v>
      </c>
      <c r="H232" s="193"/>
      <c r="I232" s="173"/>
      <c r="J232" s="173"/>
      <c r="K232" s="173"/>
      <c r="L232" s="173"/>
    </row>
    <row r="233" spans="1:12" s="168" customFormat="1" ht="60" x14ac:dyDescent="0.25">
      <c r="A233" s="166">
        <v>232</v>
      </c>
      <c r="B233" s="169" t="s">
        <v>1482</v>
      </c>
      <c r="C233" s="178">
        <v>2018</v>
      </c>
      <c r="D233" s="169" t="s">
        <v>1359</v>
      </c>
      <c r="E233" s="169" t="s">
        <v>962</v>
      </c>
      <c r="F233" s="169" t="s">
        <v>1205</v>
      </c>
      <c r="G233" s="169" t="s">
        <v>1726</v>
      </c>
      <c r="H233" s="193"/>
      <c r="I233" s="173"/>
      <c r="J233" s="173"/>
      <c r="K233" s="173"/>
      <c r="L233" s="173"/>
    </row>
    <row r="234" spans="1:12" s="168" customFormat="1" ht="60" x14ac:dyDescent="0.25">
      <c r="A234" s="166">
        <v>233</v>
      </c>
      <c r="B234" s="169" t="s">
        <v>1482</v>
      </c>
      <c r="C234" s="178">
        <v>2018</v>
      </c>
      <c r="D234" s="169" t="s">
        <v>1345</v>
      </c>
      <c r="E234" s="169" t="s">
        <v>962</v>
      </c>
      <c r="F234" s="169" t="s">
        <v>1205</v>
      </c>
      <c r="G234" s="169" t="s">
        <v>1752</v>
      </c>
      <c r="H234" s="193"/>
      <c r="I234" s="173"/>
      <c r="J234" s="173"/>
      <c r="K234" s="173"/>
      <c r="L234" s="173"/>
    </row>
    <row r="235" spans="1:12" s="168" customFormat="1" ht="60" x14ac:dyDescent="0.25">
      <c r="A235" s="166">
        <v>234</v>
      </c>
      <c r="B235" s="169" t="s">
        <v>1482</v>
      </c>
      <c r="C235" s="178">
        <v>2018</v>
      </c>
      <c r="D235" s="169" t="s">
        <v>1345</v>
      </c>
      <c r="E235" s="169" t="s">
        <v>962</v>
      </c>
      <c r="F235" s="169" t="s">
        <v>1205</v>
      </c>
      <c r="G235" s="169" t="s">
        <v>1751</v>
      </c>
      <c r="H235" s="193"/>
      <c r="I235" s="173"/>
      <c r="J235" s="173"/>
      <c r="K235" s="173"/>
      <c r="L235" s="173"/>
    </row>
    <row r="236" spans="1:12" s="168" customFormat="1" ht="60" x14ac:dyDescent="0.25">
      <c r="A236" s="166">
        <v>235</v>
      </c>
      <c r="B236" s="169" t="s">
        <v>1482</v>
      </c>
      <c r="C236" s="178">
        <v>2018</v>
      </c>
      <c r="D236" s="169" t="s">
        <v>1345</v>
      </c>
      <c r="E236" s="169" t="s">
        <v>962</v>
      </c>
      <c r="F236" s="169" t="s">
        <v>1205</v>
      </c>
      <c r="G236" s="169" t="s">
        <v>1206</v>
      </c>
      <c r="H236" s="193"/>
      <c r="I236" s="173"/>
      <c r="J236" s="173"/>
      <c r="K236" s="173"/>
      <c r="L236" s="173"/>
    </row>
    <row r="237" spans="1:12" s="168" customFormat="1" x14ac:dyDescent="0.25">
      <c r="A237" s="166">
        <v>236</v>
      </c>
      <c r="B237" s="167" t="s">
        <v>1727</v>
      </c>
      <c r="C237" s="170">
        <v>2018</v>
      </c>
      <c r="D237" s="167" t="s">
        <v>1345</v>
      </c>
      <c r="E237" s="167" t="s">
        <v>919</v>
      </c>
      <c r="F237" s="167" t="s">
        <v>1729</v>
      </c>
      <c r="G237" s="167" t="s">
        <v>1728</v>
      </c>
      <c r="H237" s="193"/>
      <c r="I237" s="173"/>
      <c r="J237" s="173"/>
      <c r="K237" s="173"/>
      <c r="L237" s="173"/>
    </row>
    <row r="238" spans="1:12" s="168" customFormat="1" ht="45" x14ac:dyDescent="0.25">
      <c r="A238" s="166">
        <v>237</v>
      </c>
      <c r="B238" s="169" t="s">
        <v>1483</v>
      </c>
      <c r="C238" s="178">
        <v>2018</v>
      </c>
      <c r="D238" s="169" t="s">
        <v>1345</v>
      </c>
      <c r="E238" s="169" t="s">
        <v>919</v>
      </c>
      <c r="F238" s="167" t="s">
        <v>1207</v>
      </c>
      <c r="G238" s="169" t="s">
        <v>1208</v>
      </c>
      <c r="H238" s="193"/>
      <c r="I238" s="173"/>
      <c r="J238" s="173"/>
      <c r="K238" s="173"/>
      <c r="L238" s="173"/>
    </row>
    <row r="239" spans="1:12" s="168" customFormat="1" ht="45" x14ac:dyDescent="0.25">
      <c r="A239" s="166">
        <v>238</v>
      </c>
      <c r="B239" s="169" t="s">
        <v>1490</v>
      </c>
      <c r="C239" s="178">
        <v>2018</v>
      </c>
      <c r="D239" s="178" t="s">
        <v>1345</v>
      </c>
      <c r="E239" s="178" t="s">
        <v>919</v>
      </c>
      <c r="F239" s="169" t="s">
        <v>1207</v>
      </c>
      <c r="G239" s="169" t="s">
        <v>1235</v>
      </c>
      <c r="H239" s="193"/>
      <c r="I239" s="173"/>
      <c r="J239" s="173"/>
      <c r="K239" s="173"/>
      <c r="L239" s="173"/>
    </row>
    <row r="240" spans="1:12" s="168" customFormat="1" ht="45" x14ac:dyDescent="0.25">
      <c r="A240" s="166">
        <v>239</v>
      </c>
      <c r="B240" s="167" t="s">
        <v>1498</v>
      </c>
      <c r="C240" s="178">
        <v>2018</v>
      </c>
      <c r="D240" s="178" t="s">
        <v>1345</v>
      </c>
      <c r="E240" s="178" t="s">
        <v>919</v>
      </c>
      <c r="F240" s="167" t="s">
        <v>1256</v>
      </c>
      <c r="G240" s="167" t="s">
        <v>1257</v>
      </c>
      <c r="H240" s="193"/>
      <c r="I240" s="173"/>
      <c r="J240" s="173"/>
      <c r="K240" s="173"/>
      <c r="L240" s="173"/>
    </row>
    <row r="241" spans="1:12" s="168" customFormat="1" ht="30" x14ac:dyDescent="0.25">
      <c r="A241" s="166">
        <v>240</v>
      </c>
      <c r="B241" s="169" t="s">
        <v>1473</v>
      </c>
      <c r="C241" s="178">
        <v>2018</v>
      </c>
      <c r="D241" s="169" t="s">
        <v>1345</v>
      </c>
      <c r="E241" s="169" t="s">
        <v>919</v>
      </c>
      <c r="F241" s="167" t="s">
        <v>1209</v>
      </c>
      <c r="G241" s="167" t="s">
        <v>1210</v>
      </c>
      <c r="H241" s="193"/>
      <c r="I241" s="173"/>
      <c r="J241" s="173"/>
      <c r="K241" s="173"/>
      <c r="L241" s="173"/>
    </row>
    <row r="242" spans="1:12" s="168" customFormat="1" ht="60" x14ac:dyDescent="0.25">
      <c r="A242" s="166">
        <v>241</v>
      </c>
      <c r="B242" s="169" t="s">
        <v>1687</v>
      </c>
      <c r="C242" s="178">
        <v>2018</v>
      </c>
      <c r="D242" s="169" t="s">
        <v>1732</v>
      </c>
      <c r="E242" s="178" t="s">
        <v>1221</v>
      </c>
      <c r="F242" s="167" t="s">
        <v>1345</v>
      </c>
      <c r="G242" s="167" t="s">
        <v>1733</v>
      </c>
      <c r="H242" s="193"/>
      <c r="I242" s="173"/>
      <c r="J242" s="173"/>
      <c r="K242" s="173"/>
      <c r="L242" s="173"/>
    </row>
    <row r="243" spans="1:12" s="168" customFormat="1" ht="60" x14ac:dyDescent="0.25">
      <c r="A243" s="166">
        <v>242</v>
      </c>
      <c r="B243" s="167" t="s">
        <v>1455</v>
      </c>
      <c r="C243" s="178">
        <v>2018</v>
      </c>
      <c r="D243" s="178" t="s">
        <v>1345</v>
      </c>
      <c r="E243" s="178" t="s">
        <v>919</v>
      </c>
      <c r="F243" s="167" t="s">
        <v>1107</v>
      </c>
      <c r="G243" s="167" t="s">
        <v>1753</v>
      </c>
      <c r="H243" s="193"/>
      <c r="I243" s="173"/>
      <c r="J243" s="173"/>
      <c r="K243" s="173"/>
      <c r="L243" s="173"/>
    </row>
    <row r="244" spans="1:12" s="168" customFormat="1" x14ac:dyDescent="0.25">
      <c r="A244" s="166">
        <v>243</v>
      </c>
      <c r="B244" s="167" t="s">
        <v>1430</v>
      </c>
      <c r="C244" s="178">
        <v>2018</v>
      </c>
      <c r="D244" s="178" t="s">
        <v>1345</v>
      </c>
      <c r="E244" s="178" t="s">
        <v>1221</v>
      </c>
      <c r="F244" s="167"/>
      <c r="G244" s="167" t="s">
        <v>1754</v>
      </c>
      <c r="H244" s="193"/>
      <c r="I244" s="173"/>
      <c r="J244" s="173"/>
      <c r="K244" s="173"/>
      <c r="L244" s="173"/>
    </row>
    <row r="245" spans="1:12" s="168" customFormat="1" ht="45" x14ac:dyDescent="0.25">
      <c r="A245" s="166">
        <v>244</v>
      </c>
      <c r="B245" s="169" t="s">
        <v>1491</v>
      </c>
      <c r="C245" s="178">
        <v>2018</v>
      </c>
      <c r="D245" s="178" t="s">
        <v>1345</v>
      </c>
      <c r="E245" s="178" t="s">
        <v>962</v>
      </c>
      <c r="F245" s="169" t="s">
        <v>1236</v>
      </c>
      <c r="G245" s="169" t="s">
        <v>1237</v>
      </c>
      <c r="H245" s="193"/>
      <c r="I245" s="173"/>
      <c r="J245" s="173"/>
      <c r="K245" s="173"/>
      <c r="L245" s="173"/>
    </row>
    <row r="246" spans="1:12" s="168" customFormat="1" ht="45" x14ac:dyDescent="0.25">
      <c r="A246" s="166">
        <v>245</v>
      </c>
      <c r="B246" s="169" t="s">
        <v>1491</v>
      </c>
      <c r="C246" s="178">
        <v>2018</v>
      </c>
      <c r="D246" s="178" t="s">
        <v>1345</v>
      </c>
      <c r="E246" s="178" t="s">
        <v>962</v>
      </c>
      <c r="F246" s="169" t="s">
        <v>1236</v>
      </c>
      <c r="G246" s="169" t="s">
        <v>1238</v>
      </c>
      <c r="H246" s="193"/>
      <c r="I246" s="173"/>
      <c r="J246" s="173"/>
      <c r="K246" s="173"/>
      <c r="L246" s="173"/>
    </row>
    <row r="247" spans="1:12" s="168" customFormat="1" x14ac:dyDescent="0.25">
      <c r="A247" s="166">
        <v>246</v>
      </c>
      <c r="B247" s="167" t="s">
        <v>1734</v>
      </c>
      <c r="C247" s="178">
        <v>2018</v>
      </c>
      <c r="D247" s="178" t="s">
        <v>1345</v>
      </c>
      <c r="E247" s="178" t="s">
        <v>919</v>
      </c>
      <c r="F247" s="167" t="s">
        <v>1698</v>
      </c>
      <c r="G247" s="167" t="s">
        <v>1735</v>
      </c>
      <c r="H247" s="193"/>
      <c r="I247" s="173"/>
      <c r="J247" s="173"/>
      <c r="K247" s="173"/>
      <c r="L247" s="173"/>
    </row>
    <row r="248" spans="1:12" s="168" customFormat="1" ht="45" x14ac:dyDescent="0.25">
      <c r="A248" s="166">
        <v>247</v>
      </c>
      <c r="B248" s="169" t="s">
        <v>1239</v>
      </c>
      <c r="C248" s="178">
        <v>2018</v>
      </c>
      <c r="D248" s="178" t="s">
        <v>1345</v>
      </c>
      <c r="E248" s="178" t="s">
        <v>919</v>
      </c>
      <c r="F248" s="169" t="s">
        <v>1240</v>
      </c>
      <c r="G248" s="169" t="s">
        <v>1241</v>
      </c>
      <c r="H248" s="193"/>
      <c r="I248" s="173"/>
      <c r="J248" s="173"/>
      <c r="K248" s="173"/>
      <c r="L248" s="173"/>
    </row>
    <row r="249" spans="1:12" s="168" customFormat="1" ht="75" x14ac:dyDescent="0.25">
      <c r="A249" s="166">
        <v>248</v>
      </c>
      <c r="B249" s="169" t="s">
        <v>1492</v>
      </c>
      <c r="C249" s="178">
        <v>2018</v>
      </c>
      <c r="D249" s="178" t="s">
        <v>1345</v>
      </c>
      <c r="E249" s="178" t="s">
        <v>919</v>
      </c>
      <c r="F249" s="169" t="s">
        <v>1242</v>
      </c>
      <c r="G249" s="169" t="s">
        <v>1243</v>
      </c>
      <c r="H249" s="193"/>
      <c r="I249" s="173"/>
      <c r="J249" s="173"/>
      <c r="K249" s="173"/>
      <c r="L249" s="173"/>
    </row>
    <row r="250" spans="1:12" s="168" customFormat="1" ht="75" x14ac:dyDescent="0.25">
      <c r="A250" s="166">
        <v>249</v>
      </c>
      <c r="B250" s="169" t="s">
        <v>1493</v>
      </c>
      <c r="C250" s="178">
        <v>2018</v>
      </c>
      <c r="D250" s="169" t="s">
        <v>1756</v>
      </c>
      <c r="E250" s="178" t="s">
        <v>1221</v>
      </c>
      <c r="F250" s="169" t="s">
        <v>1244</v>
      </c>
      <c r="G250" s="169" t="s">
        <v>1755</v>
      </c>
      <c r="H250" s="193"/>
      <c r="I250" s="173"/>
      <c r="J250" s="173"/>
      <c r="K250" s="173"/>
      <c r="L250" s="173"/>
    </row>
    <row r="251" spans="1:12" s="168" customFormat="1" ht="75" x14ac:dyDescent="0.25">
      <c r="A251" s="166">
        <v>250</v>
      </c>
      <c r="B251" s="169" t="s">
        <v>1493</v>
      </c>
      <c r="C251" s="178">
        <v>2018</v>
      </c>
      <c r="D251" s="169" t="s">
        <v>1364</v>
      </c>
      <c r="E251" s="178" t="s">
        <v>1221</v>
      </c>
      <c r="F251" s="169" t="s">
        <v>1244</v>
      </c>
      <c r="G251" s="169" t="s">
        <v>1245</v>
      </c>
      <c r="H251" s="193"/>
      <c r="I251" s="173"/>
      <c r="J251" s="173"/>
      <c r="K251" s="173"/>
      <c r="L251" s="173"/>
    </row>
    <row r="252" spans="1:12" s="168" customFormat="1" ht="45" x14ac:dyDescent="0.25">
      <c r="A252" s="166">
        <v>251</v>
      </c>
      <c r="B252" s="169" t="s">
        <v>1494</v>
      </c>
      <c r="C252" s="178">
        <v>2018</v>
      </c>
      <c r="D252" s="178" t="s">
        <v>1345</v>
      </c>
      <c r="E252" s="178" t="s">
        <v>919</v>
      </c>
      <c r="F252" s="169" t="s">
        <v>1246</v>
      </c>
      <c r="G252" s="169" t="s">
        <v>1247</v>
      </c>
      <c r="H252" s="193"/>
      <c r="I252" s="173"/>
      <c r="J252" s="173"/>
      <c r="K252" s="173"/>
      <c r="L252" s="173"/>
    </row>
    <row r="253" spans="1:12" s="168" customFormat="1" x14ac:dyDescent="0.25">
      <c r="A253" s="166">
        <v>252</v>
      </c>
      <c r="B253" s="167" t="s">
        <v>1393</v>
      </c>
      <c r="C253" s="178">
        <v>2018</v>
      </c>
      <c r="D253" s="178" t="s">
        <v>1345</v>
      </c>
      <c r="E253" s="178" t="s">
        <v>919</v>
      </c>
      <c r="F253" s="167" t="s">
        <v>1757</v>
      </c>
      <c r="G253" s="167" t="s">
        <v>1758</v>
      </c>
      <c r="H253" s="193"/>
      <c r="I253" s="173"/>
      <c r="J253" s="173"/>
      <c r="K253" s="173"/>
      <c r="L253" s="173"/>
    </row>
    <row r="254" spans="1:12" s="168" customFormat="1" x14ac:dyDescent="0.25">
      <c r="A254" s="166">
        <v>253</v>
      </c>
      <c r="B254" s="167" t="s">
        <v>1736</v>
      </c>
      <c r="C254" s="178">
        <v>2018</v>
      </c>
      <c r="D254" s="178" t="s">
        <v>1345</v>
      </c>
      <c r="E254" s="178" t="s">
        <v>919</v>
      </c>
      <c r="F254" s="167" t="s">
        <v>1693</v>
      </c>
      <c r="G254" s="167" t="s">
        <v>1737</v>
      </c>
      <c r="H254" s="193"/>
      <c r="I254" s="173"/>
      <c r="J254" s="173"/>
      <c r="K254" s="173"/>
      <c r="L254" s="173"/>
    </row>
    <row r="255" spans="1:12" s="168" customFormat="1" ht="75" x14ac:dyDescent="0.25">
      <c r="A255" s="166">
        <v>254</v>
      </c>
      <c r="B255" s="167" t="s">
        <v>1499</v>
      </c>
      <c r="C255" s="178">
        <v>2018</v>
      </c>
      <c r="D255" s="178" t="s">
        <v>1345</v>
      </c>
      <c r="E255" s="178" t="s">
        <v>919</v>
      </c>
      <c r="F255" s="167" t="s">
        <v>1258</v>
      </c>
      <c r="G255" s="167" t="s">
        <v>1259</v>
      </c>
      <c r="H255" s="193"/>
      <c r="I255" s="173"/>
      <c r="J255" s="173"/>
      <c r="K255" s="173"/>
      <c r="L255" s="173"/>
    </row>
    <row r="256" spans="1:12" s="168" customFormat="1" ht="60" x14ac:dyDescent="0.25">
      <c r="A256" s="166">
        <v>255</v>
      </c>
      <c r="B256" s="167" t="s">
        <v>1495</v>
      </c>
      <c r="C256" s="178">
        <v>2018</v>
      </c>
      <c r="D256" s="178" t="s">
        <v>1345</v>
      </c>
      <c r="E256" s="178" t="s">
        <v>919</v>
      </c>
      <c r="F256" s="167" t="s">
        <v>1248</v>
      </c>
      <c r="G256" s="167" t="s">
        <v>1249</v>
      </c>
      <c r="H256" s="193"/>
      <c r="I256" s="173"/>
      <c r="J256" s="173"/>
      <c r="K256" s="173"/>
      <c r="L256" s="173"/>
    </row>
    <row r="257" spans="1:12" s="168" customFormat="1" x14ac:dyDescent="0.25">
      <c r="A257" s="166">
        <v>256</v>
      </c>
      <c r="B257" s="167" t="s">
        <v>1740</v>
      </c>
      <c r="C257" s="178">
        <v>2018</v>
      </c>
      <c r="D257" s="169" t="s">
        <v>1741</v>
      </c>
      <c r="E257" s="178" t="s">
        <v>940</v>
      </c>
      <c r="F257" s="167" t="s">
        <v>1345</v>
      </c>
      <c r="G257" s="167" t="s">
        <v>1742</v>
      </c>
      <c r="H257" s="193"/>
      <c r="I257" s="173"/>
      <c r="J257" s="173"/>
      <c r="K257" s="173"/>
      <c r="L257" s="173"/>
    </row>
    <row r="258" spans="1:12" s="168" customFormat="1" ht="60" x14ac:dyDescent="0.25">
      <c r="A258" s="166">
        <v>257</v>
      </c>
      <c r="B258" s="169" t="s">
        <v>1484</v>
      </c>
      <c r="C258" s="178">
        <v>2018</v>
      </c>
      <c r="D258" s="169" t="s">
        <v>1345</v>
      </c>
      <c r="E258" s="169" t="s">
        <v>919</v>
      </c>
      <c r="F258" s="167" t="s">
        <v>1211</v>
      </c>
      <c r="G258" s="167" t="s">
        <v>1212</v>
      </c>
      <c r="H258" s="193"/>
      <c r="I258" s="173"/>
      <c r="J258" s="173"/>
      <c r="K258" s="173"/>
      <c r="L258" s="173"/>
    </row>
    <row r="259" spans="1:12" s="168" customFormat="1" x14ac:dyDescent="0.25">
      <c r="A259" s="166">
        <v>258</v>
      </c>
      <c r="B259" s="167" t="s">
        <v>1738</v>
      </c>
      <c r="C259" s="178">
        <v>2018</v>
      </c>
      <c r="D259" s="178" t="s">
        <v>1345</v>
      </c>
      <c r="E259" s="178" t="s">
        <v>919</v>
      </c>
      <c r="F259" s="167" t="s">
        <v>1729</v>
      </c>
      <c r="G259" s="167" t="s">
        <v>1739</v>
      </c>
      <c r="H259" s="193"/>
      <c r="I259" s="173"/>
      <c r="J259" s="173"/>
      <c r="K259" s="173"/>
      <c r="L259" s="173"/>
    </row>
    <row r="260" spans="1:12" s="168" customFormat="1" ht="60" x14ac:dyDescent="0.25">
      <c r="A260" s="166">
        <v>259</v>
      </c>
      <c r="B260" s="167" t="s">
        <v>1441</v>
      </c>
      <c r="C260" s="170">
        <v>2018</v>
      </c>
      <c r="D260" s="167" t="s">
        <v>1345</v>
      </c>
      <c r="E260" s="167" t="s">
        <v>962</v>
      </c>
      <c r="F260" s="167" t="s">
        <v>1054</v>
      </c>
      <c r="G260" s="167" t="s">
        <v>1743</v>
      </c>
      <c r="H260" s="193"/>
      <c r="I260" s="173"/>
      <c r="J260" s="173"/>
      <c r="K260" s="173"/>
      <c r="L260" s="173"/>
    </row>
    <row r="261" spans="1:12" s="168" customFormat="1" x14ac:dyDescent="0.25">
      <c r="A261" s="166">
        <v>260</v>
      </c>
      <c r="B261" s="174" t="s">
        <v>1759</v>
      </c>
      <c r="C261" s="170">
        <v>2018</v>
      </c>
      <c r="D261" s="174" t="s">
        <v>1345</v>
      </c>
      <c r="E261" s="169" t="s">
        <v>919</v>
      </c>
      <c r="F261" s="172" t="s">
        <v>1761</v>
      </c>
      <c r="G261" s="175" t="s">
        <v>1760</v>
      </c>
      <c r="H261" s="193"/>
      <c r="I261" s="173"/>
      <c r="J261" s="173"/>
      <c r="K261" s="173"/>
      <c r="L261" s="173"/>
    </row>
    <row r="262" spans="1:12" s="168" customFormat="1" ht="45" x14ac:dyDescent="0.25">
      <c r="A262" s="166">
        <v>261</v>
      </c>
      <c r="B262" s="167" t="s">
        <v>1496</v>
      </c>
      <c r="C262" s="178">
        <v>2018</v>
      </c>
      <c r="D262" s="178" t="s">
        <v>1345</v>
      </c>
      <c r="E262" s="178" t="s">
        <v>919</v>
      </c>
      <c r="F262" s="167" t="s">
        <v>1250</v>
      </c>
      <c r="G262" s="167" t="s">
        <v>1251</v>
      </c>
      <c r="H262" s="193"/>
      <c r="I262" s="173"/>
      <c r="J262" s="173"/>
      <c r="K262" s="173"/>
      <c r="L262" s="173"/>
    </row>
    <row r="263" spans="1:12" s="168" customFormat="1" ht="45" x14ac:dyDescent="0.25">
      <c r="A263" s="166">
        <v>262</v>
      </c>
      <c r="B263" s="169" t="s">
        <v>1485</v>
      </c>
      <c r="C263" s="178">
        <v>2018</v>
      </c>
      <c r="D263" s="169" t="s">
        <v>1345</v>
      </c>
      <c r="E263" s="169" t="s">
        <v>962</v>
      </c>
      <c r="F263" s="169" t="s">
        <v>1213</v>
      </c>
      <c r="G263" s="167" t="s">
        <v>1214</v>
      </c>
      <c r="H263" s="193"/>
      <c r="I263" s="173"/>
      <c r="J263" s="173"/>
      <c r="K263" s="173"/>
      <c r="L263" s="173"/>
    </row>
    <row r="264" spans="1:12" s="168" customFormat="1" ht="60" x14ac:dyDescent="0.25">
      <c r="A264" s="166">
        <v>263</v>
      </c>
      <c r="B264" s="167" t="s">
        <v>1485</v>
      </c>
      <c r="C264" s="178">
        <v>2018</v>
      </c>
      <c r="D264" s="178" t="s">
        <v>1345</v>
      </c>
      <c r="E264" s="178" t="s">
        <v>962</v>
      </c>
      <c r="F264" s="167" t="s">
        <v>1260</v>
      </c>
      <c r="G264" s="167" t="s">
        <v>1261</v>
      </c>
      <c r="H264" s="193"/>
      <c r="I264" s="173"/>
      <c r="J264" s="173"/>
      <c r="K264" s="173"/>
      <c r="L264" s="173"/>
    </row>
    <row r="265" spans="1:12" s="168" customFormat="1" x14ac:dyDescent="0.25">
      <c r="A265" s="166">
        <v>264</v>
      </c>
      <c r="B265" s="169" t="s">
        <v>1744</v>
      </c>
      <c r="C265" s="178">
        <v>2018</v>
      </c>
      <c r="D265" s="169" t="s">
        <v>1345</v>
      </c>
      <c r="E265" s="178" t="s">
        <v>1745</v>
      </c>
      <c r="F265" s="167" t="s">
        <v>1345</v>
      </c>
      <c r="G265" s="167" t="s">
        <v>1708</v>
      </c>
      <c r="H265" s="193"/>
      <c r="I265" s="173"/>
      <c r="J265" s="173"/>
      <c r="K265" s="173"/>
      <c r="L265" s="173"/>
    </row>
    <row r="266" spans="1:12" s="168" customFormat="1" ht="45" x14ac:dyDescent="0.25">
      <c r="A266" s="166">
        <v>265</v>
      </c>
      <c r="B266" s="167" t="s">
        <v>1500</v>
      </c>
      <c r="C266" s="178">
        <v>2018</v>
      </c>
      <c r="D266" s="178" t="s">
        <v>1345</v>
      </c>
      <c r="E266" s="178" t="s">
        <v>919</v>
      </c>
      <c r="F266" s="167" t="s">
        <v>1262</v>
      </c>
      <c r="G266" s="167" t="s">
        <v>1263</v>
      </c>
      <c r="H266" s="193"/>
      <c r="I266" s="173"/>
      <c r="J266" s="173"/>
      <c r="K266" s="173"/>
      <c r="L266" s="173"/>
    </row>
    <row r="267" spans="1:12" s="168" customFormat="1" ht="60" x14ac:dyDescent="0.25">
      <c r="A267" s="166">
        <v>266</v>
      </c>
      <c r="B267" s="169" t="s">
        <v>1369</v>
      </c>
      <c r="C267" s="178">
        <v>2018</v>
      </c>
      <c r="D267" s="169" t="s">
        <v>1345</v>
      </c>
      <c r="E267" s="169" t="s">
        <v>940</v>
      </c>
      <c r="F267" s="169" t="s">
        <v>1215</v>
      </c>
      <c r="G267" s="169" t="s">
        <v>1216</v>
      </c>
      <c r="H267" s="193"/>
      <c r="I267" s="173"/>
      <c r="J267" s="173"/>
      <c r="K267" s="173"/>
      <c r="L267" s="173"/>
    </row>
    <row r="268" spans="1:12" s="168" customFormat="1" ht="75" x14ac:dyDescent="0.25">
      <c r="A268" s="166">
        <v>267</v>
      </c>
      <c r="B268" s="167" t="s">
        <v>1501</v>
      </c>
      <c r="C268" s="178">
        <v>2018</v>
      </c>
      <c r="D268" s="178" t="s">
        <v>1345</v>
      </c>
      <c r="E268" s="178" t="s">
        <v>962</v>
      </c>
      <c r="F268" s="167" t="s">
        <v>1264</v>
      </c>
      <c r="G268" s="167" t="s">
        <v>1265</v>
      </c>
      <c r="H268" s="193"/>
      <c r="I268" s="173"/>
      <c r="J268" s="173"/>
      <c r="K268" s="173"/>
      <c r="L268" s="173"/>
    </row>
    <row r="269" spans="1:12" s="168" customFormat="1" ht="60" x14ac:dyDescent="0.25">
      <c r="A269" s="166">
        <v>268</v>
      </c>
      <c r="B269" s="167" t="s">
        <v>1502</v>
      </c>
      <c r="C269" s="178">
        <v>2018</v>
      </c>
      <c r="D269" s="178" t="s">
        <v>1345</v>
      </c>
      <c r="E269" s="178" t="s">
        <v>919</v>
      </c>
      <c r="F269" s="167" t="s">
        <v>1266</v>
      </c>
      <c r="G269" s="167" t="s">
        <v>1267</v>
      </c>
      <c r="H269" s="193"/>
      <c r="I269" s="173"/>
      <c r="J269" s="173"/>
      <c r="K269" s="173"/>
      <c r="L269" s="173"/>
    </row>
    <row r="270" spans="1:12" s="168" customFormat="1" ht="30" x14ac:dyDescent="0.25">
      <c r="A270" s="166">
        <v>269</v>
      </c>
      <c r="B270" s="169" t="s">
        <v>1746</v>
      </c>
      <c r="C270" s="178">
        <v>2018</v>
      </c>
      <c r="D270" s="169" t="s">
        <v>1345</v>
      </c>
      <c r="E270" s="169" t="s">
        <v>919</v>
      </c>
      <c r="F270" s="167" t="s">
        <v>1693</v>
      </c>
      <c r="G270" s="167" t="s">
        <v>1773</v>
      </c>
      <c r="H270" s="193"/>
      <c r="I270" s="173"/>
      <c r="J270" s="173"/>
      <c r="K270" s="173"/>
      <c r="L270" s="173"/>
    </row>
    <row r="271" spans="1:12" s="168" customFormat="1" ht="45" x14ac:dyDescent="0.25">
      <c r="A271" s="166">
        <v>270</v>
      </c>
      <c r="B271" s="167" t="s">
        <v>1503</v>
      </c>
      <c r="C271" s="169">
        <v>2019</v>
      </c>
      <c r="D271" s="167" t="s">
        <v>1345</v>
      </c>
      <c r="E271" s="167" t="s">
        <v>919</v>
      </c>
      <c r="F271" s="167" t="s">
        <v>1268</v>
      </c>
      <c r="G271" s="167" t="s">
        <v>1269</v>
      </c>
      <c r="H271" s="193"/>
      <c r="I271" s="173"/>
      <c r="J271" s="173"/>
      <c r="K271" s="173"/>
      <c r="L271" s="173"/>
    </row>
    <row r="272" spans="1:12" s="168" customFormat="1" ht="30" x14ac:dyDescent="0.25">
      <c r="A272" s="166">
        <v>271</v>
      </c>
      <c r="B272" s="167" t="s">
        <v>1453</v>
      </c>
      <c r="C272" s="169">
        <v>2019</v>
      </c>
      <c r="D272" s="167" t="s">
        <v>1345</v>
      </c>
      <c r="E272" s="167" t="s">
        <v>962</v>
      </c>
      <c r="F272" s="167" t="s">
        <v>1270</v>
      </c>
      <c r="G272" s="167" t="s">
        <v>1768</v>
      </c>
      <c r="H272" s="193"/>
      <c r="I272" s="173"/>
      <c r="J272" s="173"/>
      <c r="K272" s="173"/>
      <c r="L272" s="173"/>
    </row>
    <row r="273" spans="1:12" s="168" customFormat="1" ht="30" x14ac:dyDescent="0.25">
      <c r="A273" s="166">
        <v>272</v>
      </c>
      <c r="B273" s="167" t="s">
        <v>1453</v>
      </c>
      <c r="C273" s="169">
        <v>2019</v>
      </c>
      <c r="D273" s="169" t="s">
        <v>1153</v>
      </c>
      <c r="E273" s="178" t="s">
        <v>962</v>
      </c>
      <c r="F273" s="167" t="s">
        <v>1271</v>
      </c>
      <c r="G273" s="167" t="s">
        <v>1762</v>
      </c>
      <c r="H273" s="193"/>
      <c r="I273" s="173"/>
      <c r="J273" s="173"/>
      <c r="K273" s="173"/>
      <c r="L273" s="173"/>
    </row>
    <row r="274" spans="1:12" s="168" customFormat="1" ht="30" x14ac:dyDescent="0.25">
      <c r="A274" s="166">
        <v>273</v>
      </c>
      <c r="B274" s="167" t="s">
        <v>1453</v>
      </c>
      <c r="C274" s="169">
        <v>2019</v>
      </c>
      <c r="D274" s="169" t="s">
        <v>1153</v>
      </c>
      <c r="E274" s="178" t="s">
        <v>962</v>
      </c>
      <c r="F274" s="167" t="s">
        <v>1271</v>
      </c>
      <c r="G274" s="167" t="s">
        <v>1272</v>
      </c>
      <c r="H274" s="193"/>
      <c r="I274" s="173"/>
      <c r="J274" s="173"/>
      <c r="K274" s="173"/>
      <c r="L274" s="173"/>
    </row>
    <row r="275" spans="1:12" s="168" customFormat="1" ht="45" x14ac:dyDescent="0.25">
      <c r="A275" s="166">
        <v>274</v>
      </c>
      <c r="B275" s="167" t="s">
        <v>1504</v>
      </c>
      <c r="C275" s="169">
        <v>2019</v>
      </c>
      <c r="D275" s="178" t="s">
        <v>1345</v>
      </c>
      <c r="E275" s="178" t="s">
        <v>919</v>
      </c>
      <c r="F275" s="167" t="s">
        <v>1273</v>
      </c>
      <c r="G275" s="167" t="s">
        <v>1274</v>
      </c>
      <c r="H275" s="193"/>
      <c r="I275" s="173"/>
      <c r="J275" s="173"/>
      <c r="K275" s="173"/>
      <c r="L275" s="173"/>
    </row>
    <row r="276" spans="1:12" s="168" customFormat="1" ht="45" x14ac:dyDescent="0.25">
      <c r="A276" s="166">
        <v>275</v>
      </c>
      <c r="B276" s="167" t="s">
        <v>1504</v>
      </c>
      <c r="C276" s="169">
        <v>2019</v>
      </c>
      <c r="D276" s="178" t="s">
        <v>1345</v>
      </c>
      <c r="E276" s="178" t="s">
        <v>919</v>
      </c>
      <c r="F276" s="167" t="s">
        <v>1273</v>
      </c>
      <c r="G276" s="167" t="s">
        <v>1275</v>
      </c>
      <c r="H276" s="193"/>
      <c r="I276" s="173"/>
      <c r="J276" s="173"/>
      <c r="K276" s="173"/>
      <c r="L276" s="173"/>
    </row>
    <row r="277" spans="1:12" s="168" customFormat="1" ht="30" x14ac:dyDescent="0.25">
      <c r="A277" s="166">
        <v>276</v>
      </c>
      <c r="B277" s="167" t="s">
        <v>1505</v>
      </c>
      <c r="C277" s="169">
        <v>2019</v>
      </c>
      <c r="D277" s="178" t="s">
        <v>1345</v>
      </c>
      <c r="E277" s="178" t="s">
        <v>919</v>
      </c>
      <c r="F277" s="167" t="s">
        <v>1276</v>
      </c>
      <c r="G277" s="167" t="s">
        <v>1277</v>
      </c>
      <c r="H277" s="193"/>
      <c r="I277" s="173"/>
      <c r="J277" s="173"/>
      <c r="K277" s="173"/>
      <c r="L277" s="173"/>
    </row>
    <row r="278" spans="1:12" s="168" customFormat="1" ht="60" x14ac:dyDescent="0.25">
      <c r="A278" s="166">
        <v>277</v>
      </c>
      <c r="B278" s="167" t="s">
        <v>1506</v>
      </c>
      <c r="C278" s="169">
        <v>2019</v>
      </c>
      <c r="D278" s="178" t="s">
        <v>1345</v>
      </c>
      <c r="E278" s="178" t="s">
        <v>919</v>
      </c>
      <c r="F278" s="167" t="s">
        <v>1278</v>
      </c>
      <c r="G278" s="167" t="s">
        <v>1279</v>
      </c>
      <c r="H278" s="193"/>
      <c r="I278" s="173"/>
      <c r="J278" s="173"/>
      <c r="K278" s="173"/>
      <c r="L278" s="173"/>
    </row>
    <row r="279" spans="1:12" s="168" customFormat="1" ht="60" x14ac:dyDescent="0.25">
      <c r="A279" s="166">
        <v>278</v>
      </c>
      <c r="B279" s="167" t="s">
        <v>1507</v>
      </c>
      <c r="C279" s="169">
        <v>2019</v>
      </c>
      <c r="D279" s="178" t="s">
        <v>1345</v>
      </c>
      <c r="E279" s="178" t="s">
        <v>962</v>
      </c>
      <c r="F279" s="167" t="s">
        <v>1280</v>
      </c>
      <c r="G279" s="167" t="s">
        <v>1281</v>
      </c>
      <c r="H279" s="193"/>
      <c r="I279" s="173"/>
      <c r="J279" s="173"/>
      <c r="K279" s="173"/>
      <c r="L279" s="173"/>
    </row>
    <row r="280" spans="1:12" s="168" customFormat="1" ht="135" x14ac:dyDescent="0.25">
      <c r="A280" s="166">
        <v>279</v>
      </c>
      <c r="B280" s="167" t="s">
        <v>1098</v>
      </c>
      <c r="C280" s="169">
        <v>2019</v>
      </c>
      <c r="D280" s="169" t="s">
        <v>1362</v>
      </c>
      <c r="E280" s="178" t="s">
        <v>919</v>
      </c>
      <c r="F280" s="167" t="s">
        <v>1282</v>
      </c>
      <c r="G280" s="167" t="s">
        <v>1283</v>
      </c>
      <c r="H280" s="193"/>
      <c r="I280" s="173"/>
      <c r="J280" s="173"/>
      <c r="K280" s="173"/>
      <c r="L280" s="173"/>
    </row>
    <row r="281" spans="1:12" s="168" customFormat="1" ht="45" x14ac:dyDescent="0.25">
      <c r="A281" s="166">
        <v>280</v>
      </c>
      <c r="B281" s="169" t="s">
        <v>1401</v>
      </c>
      <c r="C281" s="169">
        <v>2019</v>
      </c>
      <c r="D281" s="178" t="s">
        <v>1345</v>
      </c>
      <c r="E281" s="178" t="s">
        <v>962</v>
      </c>
      <c r="F281" s="167" t="s">
        <v>1224</v>
      </c>
      <c r="G281" s="169" t="s">
        <v>1284</v>
      </c>
      <c r="H281" s="193"/>
      <c r="I281" s="173"/>
      <c r="J281" s="173"/>
      <c r="K281" s="173"/>
      <c r="L281" s="173"/>
    </row>
    <row r="282" spans="1:12" s="168" customFormat="1" ht="60" x14ac:dyDescent="0.25">
      <c r="A282" s="166">
        <v>281</v>
      </c>
      <c r="B282" s="167" t="s">
        <v>1508</v>
      </c>
      <c r="C282" s="169">
        <v>2019</v>
      </c>
      <c r="D282" s="178" t="s">
        <v>1345</v>
      </c>
      <c r="E282" s="178" t="s">
        <v>962</v>
      </c>
      <c r="F282" s="167" t="s">
        <v>1285</v>
      </c>
      <c r="G282" s="167" t="s">
        <v>1286</v>
      </c>
      <c r="H282" s="193"/>
      <c r="I282" s="173"/>
      <c r="J282" s="173"/>
      <c r="K282" s="173"/>
      <c r="L282" s="173"/>
    </row>
    <row r="283" spans="1:12" s="168" customFormat="1" ht="45" x14ac:dyDescent="0.25">
      <c r="A283" s="166">
        <v>282</v>
      </c>
      <c r="B283" s="167" t="s">
        <v>1509</v>
      </c>
      <c r="C283" s="169">
        <v>2019</v>
      </c>
      <c r="D283" s="169" t="s">
        <v>1360</v>
      </c>
      <c r="E283" s="178" t="s">
        <v>1221</v>
      </c>
      <c r="F283" s="167" t="s">
        <v>1289</v>
      </c>
      <c r="G283" s="167" t="s">
        <v>1290</v>
      </c>
      <c r="H283" s="193"/>
      <c r="I283" s="173"/>
      <c r="J283" s="173"/>
      <c r="K283" s="173"/>
      <c r="L283" s="173"/>
    </row>
    <row r="284" spans="1:12" s="168" customFormat="1" ht="165" x14ac:dyDescent="0.25">
      <c r="A284" s="166">
        <v>283</v>
      </c>
      <c r="B284" s="167" t="s">
        <v>1480</v>
      </c>
      <c r="C284" s="169">
        <v>2019</v>
      </c>
      <c r="D284" s="169" t="s">
        <v>1351</v>
      </c>
      <c r="E284" s="178" t="s">
        <v>919</v>
      </c>
      <c r="F284" s="167" t="s">
        <v>1291</v>
      </c>
      <c r="G284" s="167" t="s">
        <v>1292</v>
      </c>
      <c r="H284" s="193"/>
      <c r="I284" s="173"/>
      <c r="J284" s="173"/>
      <c r="K284" s="173"/>
      <c r="L284" s="173"/>
    </row>
    <row r="285" spans="1:12" s="168" customFormat="1" ht="60" x14ac:dyDescent="0.25">
      <c r="A285" s="166">
        <v>284</v>
      </c>
      <c r="B285" s="167" t="s">
        <v>1510</v>
      </c>
      <c r="C285" s="169">
        <v>2019</v>
      </c>
      <c r="D285" s="178" t="s">
        <v>1345</v>
      </c>
      <c r="E285" s="178" t="s">
        <v>919</v>
      </c>
      <c r="F285" s="167" t="s">
        <v>1293</v>
      </c>
      <c r="G285" s="167" t="s">
        <v>1294</v>
      </c>
      <c r="H285" s="193"/>
      <c r="I285" s="173"/>
      <c r="J285" s="173"/>
      <c r="K285" s="173"/>
      <c r="L285" s="173"/>
    </row>
    <row r="286" spans="1:12" s="168" customFormat="1" ht="30" x14ac:dyDescent="0.25">
      <c r="A286" s="166">
        <v>285</v>
      </c>
      <c r="B286" s="169" t="s">
        <v>1406</v>
      </c>
      <c r="C286" s="178">
        <v>2019</v>
      </c>
      <c r="D286" s="178" t="s">
        <v>1345</v>
      </c>
      <c r="E286" s="178" t="s">
        <v>962</v>
      </c>
      <c r="F286" s="169" t="s">
        <v>1233</v>
      </c>
      <c r="G286" s="169" t="s">
        <v>1234</v>
      </c>
      <c r="H286" s="193"/>
      <c r="I286" s="173"/>
      <c r="J286" s="173"/>
      <c r="K286" s="173"/>
      <c r="L286" s="173"/>
    </row>
    <row r="287" spans="1:12" s="168" customFormat="1" ht="60" x14ac:dyDescent="0.25">
      <c r="A287" s="166">
        <v>286</v>
      </c>
      <c r="B287" s="167" t="s">
        <v>1482</v>
      </c>
      <c r="C287" s="169">
        <v>2019</v>
      </c>
      <c r="D287" s="167" t="s">
        <v>1345</v>
      </c>
      <c r="E287" s="167" t="s">
        <v>962</v>
      </c>
      <c r="F287" s="167" t="s">
        <v>1295</v>
      </c>
      <c r="G287" s="167" t="s">
        <v>1296</v>
      </c>
      <c r="H287" s="193"/>
      <c r="I287" s="173"/>
      <c r="J287" s="173"/>
      <c r="K287" s="173"/>
      <c r="L287" s="173"/>
    </row>
    <row r="288" spans="1:12" s="168" customFormat="1" ht="60" x14ac:dyDescent="0.25">
      <c r="A288" s="166">
        <v>287</v>
      </c>
      <c r="B288" s="167" t="s">
        <v>1482</v>
      </c>
      <c r="C288" s="169">
        <v>2019</v>
      </c>
      <c r="D288" s="167" t="s">
        <v>1359</v>
      </c>
      <c r="E288" s="167" t="s">
        <v>962</v>
      </c>
      <c r="F288" s="167" t="s">
        <v>1295</v>
      </c>
      <c r="G288" s="167" t="s">
        <v>1297</v>
      </c>
      <c r="H288" s="193"/>
      <c r="I288" s="173"/>
      <c r="J288" s="173"/>
      <c r="K288" s="173"/>
      <c r="L288" s="173"/>
    </row>
    <row r="289" spans="1:12" s="168" customFormat="1" ht="75" x14ac:dyDescent="0.25">
      <c r="A289" s="166">
        <v>288</v>
      </c>
      <c r="B289" s="167" t="s">
        <v>1511</v>
      </c>
      <c r="C289" s="169">
        <v>2019</v>
      </c>
      <c r="D289" s="169" t="s">
        <v>1352</v>
      </c>
      <c r="E289" s="178" t="s">
        <v>962</v>
      </c>
      <c r="F289" s="167" t="s">
        <v>1298</v>
      </c>
      <c r="G289" s="167" t="s">
        <v>1299</v>
      </c>
      <c r="H289" s="193"/>
      <c r="I289" s="173"/>
      <c r="J289" s="173"/>
      <c r="K289" s="173"/>
      <c r="L289" s="173"/>
    </row>
    <row r="290" spans="1:12" s="168" customFormat="1" ht="30" x14ac:dyDescent="0.25">
      <c r="A290" s="166">
        <v>289</v>
      </c>
      <c r="B290" s="167" t="s">
        <v>1511</v>
      </c>
      <c r="C290" s="169">
        <v>2019</v>
      </c>
      <c r="D290" s="169" t="s">
        <v>1353</v>
      </c>
      <c r="E290" s="178" t="s">
        <v>962</v>
      </c>
      <c r="F290" s="167" t="s">
        <v>1300</v>
      </c>
      <c r="G290" s="167" t="s">
        <v>1301</v>
      </c>
      <c r="H290" s="193"/>
      <c r="I290" s="173"/>
      <c r="J290" s="173"/>
      <c r="K290" s="173"/>
      <c r="L290" s="173"/>
    </row>
    <row r="291" spans="1:12" s="168" customFormat="1" ht="150" x14ac:dyDescent="0.25">
      <c r="A291" s="166">
        <v>290</v>
      </c>
      <c r="B291" s="167" t="s">
        <v>1512</v>
      </c>
      <c r="C291" s="169">
        <v>2019</v>
      </c>
      <c r="D291" s="169" t="s">
        <v>1358</v>
      </c>
      <c r="E291" s="178" t="s">
        <v>962</v>
      </c>
      <c r="F291" s="167" t="s">
        <v>1302</v>
      </c>
      <c r="G291" s="167" t="s">
        <v>1303</v>
      </c>
      <c r="H291" s="193"/>
      <c r="I291" s="173"/>
      <c r="J291" s="173"/>
      <c r="K291" s="173"/>
      <c r="L291" s="173"/>
    </row>
    <row r="292" spans="1:12" s="168" customFormat="1" ht="45" x14ac:dyDescent="0.25">
      <c r="A292" s="166">
        <v>291</v>
      </c>
      <c r="B292" s="167" t="s">
        <v>1359</v>
      </c>
      <c r="C292" s="169">
        <v>2019</v>
      </c>
      <c r="D292" s="178" t="s">
        <v>1345</v>
      </c>
      <c r="E292" s="178" t="s">
        <v>962</v>
      </c>
      <c r="F292" s="167" t="s">
        <v>1304</v>
      </c>
      <c r="G292" s="167" t="s">
        <v>1305</v>
      </c>
      <c r="H292" s="193"/>
      <c r="I292" s="173"/>
      <c r="J292" s="173"/>
      <c r="K292" s="173"/>
      <c r="L292" s="173"/>
    </row>
    <row r="293" spans="1:12" s="168" customFormat="1" ht="165" x14ac:dyDescent="0.25">
      <c r="A293" s="166">
        <v>292</v>
      </c>
      <c r="B293" s="167" t="s">
        <v>1361</v>
      </c>
      <c r="C293" s="169">
        <v>2019</v>
      </c>
      <c r="D293" s="169" t="s">
        <v>1306</v>
      </c>
      <c r="E293" s="178" t="s">
        <v>919</v>
      </c>
      <c r="F293" s="167" t="s">
        <v>1307</v>
      </c>
      <c r="G293" s="167" t="s">
        <v>1308</v>
      </c>
      <c r="H293" s="193"/>
      <c r="I293" s="173"/>
      <c r="J293" s="173"/>
      <c r="K293" s="173"/>
      <c r="L293" s="173"/>
    </row>
    <row r="294" spans="1:12" s="168" customFormat="1" ht="45" x14ac:dyDescent="0.25">
      <c r="A294" s="166">
        <v>293</v>
      </c>
      <c r="B294" s="169" t="s">
        <v>1491</v>
      </c>
      <c r="C294" s="169">
        <v>2019</v>
      </c>
      <c r="D294" s="178" t="s">
        <v>1345</v>
      </c>
      <c r="E294" s="178" t="s">
        <v>962</v>
      </c>
      <c r="F294" s="167" t="s">
        <v>1309</v>
      </c>
      <c r="G294" s="167" t="s">
        <v>1310</v>
      </c>
      <c r="H294" s="193"/>
      <c r="I294" s="173"/>
      <c r="J294" s="173"/>
      <c r="K294" s="173"/>
      <c r="L294" s="173"/>
    </row>
    <row r="295" spans="1:12" s="168" customFormat="1" ht="45" x14ac:dyDescent="0.25">
      <c r="A295" s="166">
        <v>294</v>
      </c>
      <c r="B295" s="167" t="s">
        <v>1513</v>
      </c>
      <c r="C295" s="169">
        <v>2019</v>
      </c>
      <c r="D295" s="169" t="s">
        <v>1357</v>
      </c>
      <c r="E295" s="178" t="s">
        <v>919</v>
      </c>
      <c r="F295" s="167" t="s">
        <v>1311</v>
      </c>
      <c r="G295" s="167" t="s">
        <v>1312</v>
      </c>
      <c r="H295" s="193"/>
      <c r="I295" s="173"/>
      <c r="J295" s="173"/>
      <c r="K295" s="173"/>
      <c r="L295" s="173"/>
    </row>
    <row r="296" spans="1:12" s="168" customFormat="1" ht="90" x14ac:dyDescent="0.25">
      <c r="A296" s="166">
        <v>295</v>
      </c>
      <c r="B296" s="167" t="s">
        <v>1514</v>
      </c>
      <c r="C296" s="169">
        <v>2019</v>
      </c>
      <c r="D296" s="178" t="s">
        <v>1345</v>
      </c>
      <c r="E296" s="178" t="s">
        <v>919</v>
      </c>
      <c r="F296" s="167" t="s">
        <v>1313</v>
      </c>
      <c r="G296" s="167" t="s">
        <v>1314</v>
      </c>
      <c r="H296" s="193"/>
      <c r="I296" s="173"/>
      <c r="J296" s="173"/>
      <c r="K296" s="173"/>
      <c r="L296" s="173"/>
    </row>
    <row r="297" spans="1:12" s="168" customFormat="1" ht="45" x14ac:dyDescent="0.25">
      <c r="A297" s="166">
        <v>296</v>
      </c>
      <c r="B297" s="167" t="s">
        <v>1515</v>
      </c>
      <c r="C297" s="169">
        <v>2019</v>
      </c>
      <c r="D297" s="178" t="s">
        <v>1345</v>
      </c>
      <c r="E297" s="178" t="s">
        <v>1221</v>
      </c>
      <c r="F297" s="167" t="s">
        <v>1315</v>
      </c>
      <c r="G297" s="167" t="s">
        <v>1316</v>
      </c>
      <c r="H297" s="193"/>
      <c r="I297" s="173"/>
      <c r="J297" s="173"/>
      <c r="K297" s="173"/>
      <c r="L297" s="173"/>
    </row>
    <row r="298" spans="1:12" s="168" customFormat="1" ht="75" x14ac:dyDescent="0.25">
      <c r="A298" s="166">
        <v>297</v>
      </c>
      <c r="B298" s="167" t="s">
        <v>1516</v>
      </c>
      <c r="C298" s="169">
        <v>2019</v>
      </c>
      <c r="D298" s="169" t="s">
        <v>1356</v>
      </c>
      <c r="E298" s="178" t="s">
        <v>962</v>
      </c>
      <c r="F298" s="167" t="s">
        <v>1317</v>
      </c>
      <c r="G298" s="167" t="s">
        <v>1318</v>
      </c>
      <c r="H298" s="193"/>
      <c r="I298" s="173"/>
      <c r="J298" s="173"/>
      <c r="K298" s="173"/>
      <c r="L298" s="173"/>
    </row>
    <row r="299" spans="1:12" s="168" customFormat="1" ht="210" x14ac:dyDescent="0.25">
      <c r="A299" s="166">
        <v>298</v>
      </c>
      <c r="B299" s="167" t="s">
        <v>1493</v>
      </c>
      <c r="C299" s="169">
        <v>2019</v>
      </c>
      <c r="D299" s="169" t="s">
        <v>1354</v>
      </c>
      <c r="E299" s="178" t="s">
        <v>1319</v>
      </c>
      <c r="F299" s="167" t="s">
        <v>1320</v>
      </c>
      <c r="G299" s="167" t="s">
        <v>1321</v>
      </c>
      <c r="H299" s="193"/>
      <c r="I299" s="173"/>
      <c r="J299" s="173"/>
      <c r="K299" s="173"/>
      <c r="L299" s="173"/>
    </row>
    <row r="300" spans="1:12" s="168" customFormat="1" ht="30" x14ac:dyDescent="0.25">
      <c r="A300" s="166">
        <v>299</v>
      </c>
      <c r="B300" s="167" t="s">
        <v>1461</v>
      </c>
      <c r="C300" s="169">
        <v>2019</v>
      </c>
      <c r="D300" s="178" t="s">
        <v>1345</v>
      </c>
      <c r="E300" s="178" t="s">
        <v>919</v>
      </c>
      <c r="F300" s="167" t="s">
        <v>1322</v>
      </c>
      <c r="G300" s="167" t="s">
        <v>1323</v>
      </c>
      <c r="H300" s="193"/>
      <c r="I300" s="173"/>
      <c r="J300" s="173"/>
      <c r="K300" s="173"/>
      <c r="L300" s="173"/>
    </row>
    <row r="301" spans="1:12" s="168" customFormat="1" ht="45" x14ac:dyDescent="0.25">
      <c r="A301" s="166">
        <v>300</v>
      </c>
      <c r="B301" s="167" t="s">
        <v>1324</v>
      </c>
      <c r="C301" s="169">
        <v>2019</v>
      </c>
      <c r="D301" s="178" t="s">
        <v>1345</v>
      </c>
      <c r="E301" s="178" t="s">
        <v>919</v>
      </c>
      <c r="F301" s="167" t="s">
        <v>1325</v>
      </c>
      <c r="G301" s="169" t="s">
        <v>1326</v>
      </c>
      <c r="H301" s="193"/>
      <c r="I301" s="173"/>
      <c r="J301" s="173"/>
      <c r="K301" s="173"/>
      <c r="L301" s="173"/>
    </row>
    <row r="302" spans="1:12" s="168" customFormat="1" ht="75" x14ac:dyDescent="0.25">
      <c r="A302" s="166">
        <v>301</v>
      </c>
      <c r="B302" s="167" t="s">
        <v>1517</v>
      </c>
      <c r="C302" s="169">
        <v>2019</v>
      </c>
      <c r="D302" s="169" t="s">
        <v>1355</v>
      </c>
      <c r="E302" s="178" t="s">
        <v>919</v>
      </c>
      <c r="F302" s="167" t="s">
        <v>1327</v>
      </c>
      <c r="G302" s="167" t="s">
        <v>1328</v>
      </c>
      <c r="H302" s="193"/>
      <c r="I302" s="173"/>
      <c r="J302" s="173"/>
      <c r="K302" s="173"/>
      <c r="L302" s="173"/>
    </row>
    <row r="303" spans="1:12" s="168" customFormat="1" ht="75" x14ac:dyDescent="0.25">
      <c r="A303" s="166">
        <v>302</v>
      </c>
      <c r="B303" s="167" t="s">
        <v>1153</v>
      </c>
      <c r="C303" s="169">
        <v>2019</v>
      </c>
      <c r="D303" s="178" t="s">
        <v>1345</v>
      </c>
      <c r="E303" s="178" t="s">
        <v>962</v>
      </c>
      <c r="F303" s="167" t="s">
        <v>1329</v>
      </c>
      <c r="G303" s="167" t="s">
        <v>1330</v>
      </c>
      <c r="H303" s="193"/>
      <c r="I303" s="173"/>
      <c r="J303" s="173"/>
      <c r="K303" s="173"/>
      <c r="L303" s="173"/>
    </row>
    <row r="304" spans="1:12" s="168" customFormat="1" ht="75" x14ac:dyDescent="0.25">
      <c r="A304" s="166">
        <v>303</v>
      </c>
      <c r="B304" s="167" t="s">
        <v>1518</v>
      </c>
      <c r="C304" s="169">
        <v>2019</v>
      </c>
      <c r="D304" s="178" t="s">
        <v>1345</v>
      </c>
      <c r="E304" s="178" t="s">
        <v>1221</v>
      </c>
      <c r="F304" s="167" t="s">
        <v>1331</v>
      </c>
      <c r="G304" s="167" t="s">
        <v>1332</v>
      </c>
      <c r="H304" s="193"/>
      <c r="I304" s="173"/>
      <c r="J304" s="173"/>
      <c r="K304" s="173"/>
      <c r="L304" s="173"/>
    </row>
    <row r="305" spans="1:12" s="168" customFormat="1" ht="60" x14ac:dyDescent="0.25">
      <c r="A305" s="166">
        <v>304</v>
      </c>
      <c r="B305" s="169" t="s">
        <v>1333</v>
      </c>
      <c r="C305" s="169">
        <v>2019</v>
      </c>
      <c r="D305" s="178" t="s">
        <v>1345</v>
      </c>
      <c r="E305" s="178" t="s">
        <v>919</v>
      </c>
      <c r="F305" s="167" t="s">
        <v>1334</v>
      </c>
      <c r="G305" s="169" t="s">
        <v>1335</v>
      </c>
      <c r="H305" s="193"/>
      <c r="I305" s="173"/>
      <c r="J305" s="173"/>
      <c r="K305" s="173"/>
      <c r="L305" s="173"/>
    </row>
    <row r="306" spans="1:12" s="168" customFormat="1" ht="60" x14ac:dyDescent="0.25">
      <c r="A306" s="166">
        <v>305</v>
      </c>
      <c r="B306" s="167" t="s">
        <v>1394</v>
      </c>
      <c r="C306" s="169">
        <v>2019</v>
      </c>
      <c r="D306" s="178" t="s">
        <v>1345</v>
      </c>
      <c r="E306" s="178" t="s">
        <v>919</v>
      </c>
      <c r="F306" s="167" t="s">
        <v>1336</v>
      </c>
      <c r="G306" s="167" t="s">
        <v>1337</v>
      </c>
      <c r="H306" s="193"/>
      <c r="I306" s="173"/>
      <c r="J306" s="173"/>
      <c r="K306" s="173"/>
      <c r="L306" s="173"/>
    </row>
    <row r="307" spans="1:12" s="168" customFormat="1" ht="45" x14ac:dyDescent="0.25">
      <c r="A307" s="166">
        <v>306</v>
      </c>
      <c r="B307" s="167" t="s">
        <v>1519</v>
      </c>
      <c r="C307" s="169">
        <v>2019</v>
      </c>
      <c r="D307" s="178" t="s">
        <v>1345</v>
      </c>
      <c r="E307" s="178" t="s">
        <v>1221</v>
      </c>
      <c r="F307" s="167" t="s">
        <v>1338</v>
      </c>
      <c r="G307" s="167" t="s">
        <v>1339</v>
      </c>
      <c r="H307" s="193"/>
      <c r="I307" s="173"/>
      <c r="J307" s="173"/>
      <c r="K307" s="173"/>
      <c r="L307" s="173"/>
    </row>
    <row r="308" spans="1:12" s="168" customFormat="1" ht="30" x14ac:dyDescent="0.25">
      <c r="A308" s="166">
        <v>307</v>
      </c>
      <c r="B308" s="167" t="s">
        <v>1520</v>
      </c>
      <c r="C308" s="169">
        <v>2019</v>
      </c>
      <c r="D308" s="178" t="s">
        <v>1345</v>
      </c>
      <c r="E308" s="178" t="s">
        <v>919</v>
      </c>
      <c r="F308" s="167" t="s">
        <v>1340</v>
      </c>
      <c r="G308" s="167" t="s">
        <v>1341</v>
      </c>
      <c r="H308" s="193"/>
      <c r="I308" s="173"/>
      <c r="J308" s="173"/>
      <c r="K308" s="173"/>
      <c r="L308" s="173"/>
    </row>
    <row r="309" spans="1:12" s="168" customFormat="1" ht="30" x14ac:dyDescent="0.25">
      <c r="A309" s="166">
        <v>308</v>
      </c>
      <c r="B309" s="167" t="s">
        <v>1521</v>
      </c>
      <c r="C309" s="169">
        <v>2019</v>
      </c>
      <c r="D309" s="178" t="s">
        <v>1345</v>
      </c>
      <c r="E309" s="178" t="s">
        <v>919</v>
      </c>
      <c r="F309" s="167" t="s">
        <v>1342</v>
      </c>
      <c r="G309" s="167" t="s">
        <v>1343</v>
      </c>
      <c r="H309" s="193"/>
      <c r="I309" s="173"/>
      <c r="J309" s="173"/>
      <c r="K309" s="173"/>
      <c r="L309" s="173"/>
    </row>
    <row r="310" spans="1:12" s="168" customFormat="1" ht="60" x14ac:dyDescent="0.25">
      <c r="A310" s="166">
        <v>309</v>
      </c>
      <c r="B310" s="167" t="s">
        <v>1453</v>
      </c>
      <c r="C310" s="169">
        <v>2020</v>
      </c>
      <c r="D310" s="169" t="s">
        <v>1153</v>
      </c>
      <c r="E310" s="178" t="s">
        <v>962</v>
      </c>
      <c r="F310" s="167" t="s">
        <v>1529</v>
      </c>
      <c r="G310" s="167" t="s">
        <v>1530</v>
      </c>
      <c r="H310" s="193"/>
      <c r="I310" s="173"/>
      <c r="J310" s="173"/>
      <c r="K310" s="173"/>
      <c r="L310" s="173"/>
    </row>
    <row r="311" spans="1:12" s="168" customFormat="1" ht="60" x14ac:dyDescent="0.25">
      <c r="A311" s="166">
        <v>310</v>
      </c>
      <c r="B311" s="167" t="s">
        <v>1533</v>
      </c>
      <c r="C311" s="169">
        <v>2020</v>
      </c>
      <c r="D311" s="167"/>
      <c r="E311" s="167" t="s">
        <v>919</v>
      </c>
      <c r="F311" s="167" t="s">
        <v>1531</v>
      </c>
      <c r="G311" s="167" t="s">
        <v>1532</v>
      </c>
      <c r="H311" s="193"/>
      <c r="I311" s="173"/>
      <c r="J311" s="173"/>
      <c r="K311" s="173"/>
      <c r="L311" s="173"/>
    </row>
    <row r="312" spans="1:12" s="168" customFormat="1" ht="60" x14ac:dyDescent="0.25">
      <c r="A312" s="166">
        <v>311</v>
      </c>
      <c r="B312" s="167" t="s">
        <v>1533</v>
      </c>
      <c r="C312" s="169">
        <v>2020</v>
      </c>
      <c r="D312" s="178"/>
      <c r="E312" s="178" t="s">
        <v>919</v>
      </c>
      <c r="F312" s="167" t="s">
        <v>1531</v>
      </c>
      <c r="G312" s="167" t="s">
        <v>1534</v>
      </c>
      <c r="H312" s="193"/>
      <c r="I312" s="173"/>
      <c r="J312" s="173"/>
      <c r="K312" s="173"/>
      <c r="L312" s="173"/>
    </row>
    <row r="313" spans="1:12" s="168" customFormat="1" ht="60" x14ac:dyDescent="0.25">
      <c r="A313" s="166">
        <v>312</v>
      </c>
      <c r="B313" s="167" t="s">
        <v>1507</v>
      </c>
      <c r="C313" s="169">
        <v>2020</v>
      </c>
      <c r="D313" s="178"/>
      <c r="E313" s="178" t="s">
        <v>962</v>
      </c>
      <c r="F313" s="167" t="s">
        <v>1280</v>
      </c>
      <c r="G313" s="178" t="s">
        <v>1535</v>
      </c>
      <c r="H313" s="193"/>
      <c r="I313" s="173"/>
      <c r="J313" s="173"/>
      <c r="K313" s="173"/>
      <c r="L313" s="173"/>
    </row>
    <row r="314" spans="1:12" s="168" customFormat="1" ht="180" x14ac:dyDescent="0.25">
      <c r="A314" s="166">
        <v>313</v>
      </c>
      <c r="B314" s="167" t="s">
        <v>1537</v>
      </c>
      <c r="C314" s="169">
        <v>2020</v>
      </c>
      <c r="D314" s="169" t="s">
        <v>1351</v>
      </c>
      <c r="E314" s="178" t="s">
        <v>919</v>
      </c>
      <c r="F314" s="169" t="s">
        <v>1538</v>
      </c>
      <c r="G314" s="167" t="s">
        <v>1539</v>
      </c>
      <c r="H314" s="193"/>
      <c r="I314" s="173"/>
      <c r="J314" s="173"/>
      <c r="K314" s="173"/>
      <c r="L314" s="173"/>
    </row>
    <row r="315" spans="1:12" s="168" customFormat="1" ht="75" x14ac:dyDescent="0.25">
      <c r="A315" s="166">
        <v>314</v>
      </c>
      <c r="B315" s="167" t="s">
        <v>1620</v>
      </c>
      <c r="C315" s="169">
        <v>2020</v>
      </c>
      <c r="D315" s="167"/>
      <c r="E315" s="167" t="s">
        <v>919</v>
      </c>
      <c r="F315" s="167" t="s">
        <v>1540</v>
      </c>
      <c r="G315" s="167" t="s">
        <v>1541</v>
      </c>
      <c r="H315" s="193"/>
      <c r="I315" s="173"/>
      <c r="J315" s="173"/>
      <c r="K315" s="173"/>
      <c r="L315" s="173"/>
    </row>
    <row r="316" spans="1:12" s="168" customFormat="1" ht="150" x14ac:dyDescent="0.25">
      <c r="A316" s="166">
        <v>315</v>
      </c>
      <c r="B316" s="167" t="s">
        <v>1416</v>
      </c>
      <c r="C316" s="169">
        <v>2020</v>
      </c>
      <c r="D316" s="167" t="s">
        <v>1361</v>
      </c>
      <c r="E316" s="178" t="s">
        <v>919</v>
      </c>
      <c r="F316" s="167" t="s">
        <v>1287</v>
      </c>
      <c r="G316" s="167" t="s">
        <v>1288</v>
      </c>
      <c r="H316" s="193"/>
      <c r="I316" s="173"/>
      <c r="J316" s="173"/>
      <c r="K316" s="173"/>
      <c r="L316" s="173"/>
    </row>
    <row r="317" spans="1:12" s="168" customFormat="1" ht="120" x14ac:dyDescent="0.25">
      <c r="A317" s="166">
        <v>316</v>
      </c>
      <c r="B317" s="167" t="s">
        <v>1416</v>
      </c>
      <c r="C317" s="169">
        <v>2020</v>
      </c>
      <c r="D317" s="167" t="s">
        <v>1542</v>
      </c>
      <c r="E317" s="178" t="s">
        <v>919</v>
      </c>
      <c r="F317" s="167" t="s">
        <v>1543</v>
      </c>
      <c r="G317" s="167" t="s">
        <v>1544</v>
      </c>
      <c r="H317" s="193"/>
      <c r="I317" s="173"/>
      <c r="J317" s="173"/>
      <c r="K317" s="173"/>
      <c r="L317" s="173"/>
    </row>
    <row r="318" spans="1:12" s="168" customFormat="1" ht="105" x14ac:dyDescent="0.25">
      <c r="A318" s="166">
        <v>317</v>
      </c>
      <c r="B318" s="167" t="s">
        <v>1621</v>
      </c>
      <c r="C318" s="169">
        <v>2020</v>
      </c>
      <c r="D318" s="167"/>
      <c r="E318" s="167" t="s">
        <v>919</v>
      </c>
      <c r="F318" s="167" t="s">
        <v>1545</v>
      </c>
      <c r="G318" s="167" t="s">
        <v>1546</v>
      </c>
      <c r="H318" s="193"/>
      <c r="I318" s="173"/>
      <c r="J318" s="173"/>
      <c r="K318" s="173"/>
      <c r="L318" s="173"/>
    </row>
    <row r="319" spans="1:12" s="168" customFormat="1" ht="60" x14ac:dyDescent="0.25">
      <c r="A319" s="166">
        <v>318</v>
      </c>
      <c r="B319" s="167" t="s">
        <v>1482</v>
      </c>
      <c r="C319" s="169">
        <v>2020</v>
      </c>
      <c r="D319" s="178"/>
      <c r="E319" s="178" t="s">
        <v>962</v>
      </c>
      <c r="F319" s="167" t="s">
        <v>1295</v>
      </c>
      <c r="G319" s="167" t="s">
        <v>1772</v>
      </c>
      <c r="H319" s="193"/>
      <c r="I319" s="173"/>
      <c r="J319" s="173"/>
      <c r="K319" s="173"/>
      <c r="L319" s="173"/>
    </row>
    <row r="320" spans="1:12" s="168" customFormat="1" ht="60" x14ac:dyDescent="0.25">
      <c r="A320" s="166">
        <v>319</v>
      </c>
      <c r="B320" s="167" t="s">
        <v>1482</v>
      </c>
      <c r="C320" s="169">
        <v>2020</v>
      </c>
      <c r="D320" s="178"/>
      <c r="E320" s="178" t="s">
        <v>962</v>
      </c>
      <c r="F320" s="167" t="s">
        <v>1295</v>
      </c>
      <c r="G320" s="167" t="s">
        <v>1547</v>
      </c>
      <c r="H320" s="193"/>
      <c r="I320" s="173"/>
      <c r="J320" s="173"/>
      <c r="K320" s="173"/>
      <c r="L320" s="173"/>
    </row>
    <row r="321" spans="1:12" s="168" customFormat="1" ht="30" x14ac:dyDescent="0.25">
      <c r="A321" s="166">
        <v>320</v>
      </c>
      <c r="B321" s="167" t="s">
        <v>1359</v>
      </c>
      <c r="C321" s="169">
        <v>2020</v>
      </c>
      <c r="D321" s="167"/>
      <c r="E321" s="167" t="s">
        <v>962</v>
      </c>
      <c r="F321" s="167" t="s">
        <v>1548</v>
      </c>
      <c r="G321" s="167" t="s">
        <v>1549</v>
      </c>
      <c r="H321" s="193"/>
      <c r="I321" s="173"/>
      <c r="J321" s="173"/>
      <c r="K321" s="173"/>
      <c r="L321" s="173"/>
    </row>
    <row r="322" spans="1:12" s="168" customFormat="1" ht="30" x14ac:dyDescent="0.25">
      <c r="A322" s="166">
        <v>321</v>
      </c>
      <c r="B322" s="167" t="s">
        <v>1622</v>
      </c>
      <c r="C322" s="169">
        <v>2020</v>
      </c>
      <c r="D322" s="178"/>
      <c r="E322" s="178" t="s">
        <v>962</v>
      </c>
      <c r="F322" s="167" t="s">
        <v>1548</v>
      </c>
      <c r="G322" s="167" t="s">
        <v>1550</v>
      </c>
      <c r="H322" s="193"/>
      <c r="I322" s="173"/>
      <c r="J322" s="173"/>
      <c r="K322" s="173"/>
      <c r="L322" s="173"/>
    </row>
    <row r="323" spans="1:12" s="168" customFormat="1" ht="45" x14ac:dyDescent="0.25">
      <c r="A323" s="166">
        <v>322</v>
      </c>
      <c r="B323" s="167" t="s">
        <v>1513</v>
      </c>
      <c r="C323" s="169">
        <v>2020</v>
      </c>
      <c r="D323" s="178"/>
      <c r="E323" s="178" t="s">
        <v>919</v>
      </c>
      <c r="F323" s="167" t="s">
        <v>1551</v>
      </c>
      <c r="G323" s="167" t="s">
        <v>1552</v>
      </c>
      <c r="H323" s="193"/>
      <c r="I323" s="173"/>
      <c r="J323" s="173"/>
      <c r="K323" s="173"/>
      <c r="L323" s="173"/>
    </row>
    <row r="324" spans="1:12" s="168" customFormat="1" ht="45" x14ac:dyDescent="0.25">
      <c r="A324" s="166">
        <v>323</v>
      </c>
      <c r="B324" s="167" t="s">
        <v>1623</v>
      </c>
      <c r="C324" s="169">
        <v>2020</v>
      </c>
      <c r="D324" s="169" t="s">
        <v>1553</v>
      </c>
      <c r="E324" s="178" t="s">
        <v>919</v>
      </c>
      <c r="F324" s="167" t="s">
        <v>1554</v>
      </c>
      <c r="G324" s="167" t="s">
        <v>1555</v>
      </c>
      <c r="H324" s="193"/>
      <c r="I324" s="173"/>
      <c r="J324" s="173"/>
      <c r="K324" s="173"/>
      <c r="L324" s="173"/>
    </row>
    <row r="325" spans="1:12" s="168" customFormat="1" ht="60" x14ac:dyDescent="0.25">
      <c r="A325" s="166">
        <v>324</v>
      </c>
      <c r="B325" s="167" t="s">
        <v>1461</v>
      </c>
      <c r="C325" s="169">
        <v>2020</v>
      </c>
      <c r="D325" s="178"/>
      <c r="E325" s="167" t="s">
        <v>919</v>
      </c>
      <c r="F325" s="167" t="s">
        <v>1556</v>
      </c>
      <c r="G325" s="167" t="s">
        <v>1557</v>
      </c>
      <c r="H325" s="193"/>
      <c r="I325" s="173"/>
      <c r="J325" s="173"/>
      <c r="K325" s="173"/>
      <c r="L325" s="173"/>
    </row>
    <row r="326" spans="1:12" s="168" customFormat="1" ht="75" x14ac:dyDescent="0.25">
      <c r="A326" s="166">
        <v>325</v>
      </c>
      <c r="B326" s="167" t="s">
        <v>1624</v>
      </c>
      <c r="C326" s="169">
        <v>2020</v>
      </c>
      <c r="D326" s="167"/>
      <c r="E326" s="167" t="s">
        <v>919</v>
      </c>
      <c r="F326" s="167" t="s">
        <v>1558</v>
      </c>
      <c r="G326" s="167" t="s">
        <v>1559</v>
      </c>
      <c r="H326" s="193"/>
      <c r="I326" s="173"/>
      <c r="J326" s="173"/>
      <c r="K326" s="173"/>
      <c r="L326" s="173"/>
    </row>
    <row r="327" spans="1:12" s="168" customFormat="1" ht="75" x14ac:dyDescent="0.25">
      <c r="A327" s="166">
        <v>326</v>
      </c>
      <c r="B327" s="167" t="s">
        <v>1536</v>
      </c>
      <c r="C327" s="169">
        <v>2020</v>
      </c>
      <c r="D327" s="167"/>
      <c r="E327" s="167" t="s">
        <v>919</v>
      </c>
      <c r="F327" s="169" t="s">
        <v>1560</v>
      </c>
      <c r="G327" s="167" t="s">
        <v>1831</v>
      </c>
      <c r="H327" s="193"/>
      <c r="I327" s="173"/>
      <c r="J327" s="173"/>
      <c r="K327" s="173"/>
      <c r="L327" s="173"/>
    </row>
    <row r="328" spans="1:12" s="168" customFormat="1" ht="60" x14ac:dyDescent="0.25">
      <c r="A328" s="166">
        <v>327</v>
      </c>
      <c r="B328" s="169" t="s">
        <v>1625</v>
      </c>
      <c r="C328" s="169">
        <v>2020</v>
      </c>
      <c r="D328" s="169"/>
      <c r="E328" s="167" t="s">
        <v>940</v>
      </c>
      <c r="F328" s="167" t="s">
        <v>1561</v>
      </c>
      <c r="G328" s="167" t="s">
        <v>1562</v>
      </c>
      <c r="H328" s="193"/>
      <c r="I328" s="173"/>
      <c r="J328" s="173"/>
      <c r="K328" s="173"/>
      <c r="L328" s="173"/>
    </row>
    <row r="329" spans="1:12" s="168" customFormat="1" ht="60" x14ac:dyDescent="0.25">
      <c r="A329" s="166">
        <v>328</v>
      </c>
      <c r="B329" s="167" t="s">
        <v>1626</v>
      </c>
      <c r="C329" s="169">
        <v>2020</v>
      </c>
      <c r="D329" s="178"/>
      <c r="E329" s="167" t="s">
        <v>919</v>
      </c>
      <c r="F329" s="167" t="s">
        <v>1563</v>
      </c>
      <c r="G329" s="167" t="s">
        <v>1564</v>
      </c>
      <c r="H329" s="193"/>
      <c r="I329" s="173"/>
      <c r="J329" s="173"/>
      <c r="K329" s="173"/>
      <c r="L329" s="173"/>
    </row>
    <row r="330" spans="1:12" s="168" customFormat="1" ht="165" x14ac:dyDescent="0.25">
      <c r="A330" s="166">
        <v>329</v>
      </c>
      <c r="B330" s="167" t="s">
        <v>1364</v>
      </c>
      <c r="C330" s="169">
        <v>2020</v>
      </c>
      <c r="D330" s="169" t="s">
        <v>1565</v>
      </c>
      <c r="E330" s="178" t="s">
        <v>1221</v>
      </c>
      <c r="F330" s="167" t="s">
        <v>1566</v>
      </c>
      <c r="G330" s="167" t="s">
        <v>1567</v>
      </c>
      <c r="H330" s="193"/>
      <c r="I330" s="173"/>
      <c r="J330" s="173"/>
      <c r="K330" s="173"/>
      <c r="L330" s="173"/>
    </row>
    <row r="331" spans="1:12" s="168" customFormat="1" x14ac:dyDescent="0.25">
      <c r="A331" s="166">
        <v>330</v>
      </c>
      <c r="B331" s="167" t="s">
        <v>1763</v>
      </c>
      <c r="C331" s="169">
        <v>2020</v>
      </c>
      <c r="D331" s="169"/>
      <c r="E331" s="178" t="s">
        <v>919</v>
      </c>
      <c r="F331" s="167" t="s">
        <v>1698</v>
      </c>
      <c r="G331" s="167" t="s">
        <v>1764</v>
      </c>
      <c r="H331" s="193"/>
      <c r="I331" s="173"/>
      <c r="J331" s="173"/>
      <c r="K331" s="173"/>
      <c r="L331" s="173"/>
    </row>
    <row r="332" spans="1:12" s="168" customFormat="1" ht="195" x14ac:dyDescent="0.25">
      <c r="A332" s="166">
        <v>331</v>
      </c>
      <c r="B332" s="167" t="s">
        <v>1627</v>
      </c>
      <c r="C332" s="169">
        <v>2020</v>
      </c>
      <c r="D332" s="169" t="s">
        <v>1568</v>
      </c>
      <c r="E332" s="167" t="s">
        <v>919</v>
      </c>
      <c r="F332" s="167" t="s">
        <v>1569</v>
      </c>
      <c r="G332" s="167" t="s">
        <v>1570</v>
      </c>
      <c r="H332" s="193"/>
      <c r="I332" s="173"/>
      <c r="J332" s="173"/>
      <c r="K332" s="173"/>
      <c r="L332" s="173"/>
    </row>
    <row r="333" spans="1:12" s="168" customFormat="1" ht="30" x14ac:dyDescent="0.25">
      <c r="A333" s="166">
        <v>332</v>
      </c>
      <c r="B333" s="167" t="s">
        <v>1628</v>
      </c>
      <c r="C333" s="169">
        <v>2021</v>
      </c>
      <c r="D333" s="169"/>
      <c r="E333" s="169" t="s">
        <v>962</v>
      </c>
      <c r="F333" s="167" t="s">
        <v>1571</v>
      </c>
      <c r="G333" s="167" t="s">
        <v>1765</v>
      </c>
      <c r="H333" s="193"/>
      <c r="I333" s="173"/>
      <c r="J333" s="173"/>
      <c r="K333" s="173"/>
      <c r="L333" s="173"/>
    </row>
    <row r="334" spans="1:12" s="168" customFormat="1" ht="30" x14ac:dyDescent="0.25">
      <c r="A334" s="166">
        <v>333</v>
      </c>
      <c r="B334" s="167" t="s">
        <v>1628</v>
      </c>
      <c r="C334" s="169">
        <v>2021</v>
      </c>
      <c r="D334" s="169"/>
      <c r="E334" s="169" t="s">
        <v>962</v>
      </c>
      <c r="F334" s="167" t="s">
        <v>1571</v>
      </c>
      <c r="G334" s="167" t="s">
        <v>1572</v>
      </c>
      <c r="H334" s="193"/>
      <c r="I334" s="173"/>
      <c r="J334" s="173"/>
      <c r="K334" s="173"/>
      <c r="L334" s="173"/>
    </row>
    <row r="335" spans="1:12" s="168" customFormat="1" ht="60" x14ac:dyDescent="0.25">
      <c r="A335" s="166">
        <v>334</v>
      </c>
      <c r="B335" s="167" t="s">
        <v>1533</v>
      </c>
      <c r="C335" s="169">
        <v>2021</v>
      </c>
      <c r="D335" s="169"/>
      <c r="E335" s="169" t="s">
        <v>919</v>
      </c>
      <c r="F335" s="167" t="s">
        <v>1531</v>
      </c>
      <c r="G335" s="167" t="s">
        <v>1534</v>
      </c>
      <c r="H335" s="193"/>
      <c r="I335" s="173"/>
      <c r="J335" s="173"/>
      <c r="K335" s="173"/>
      <c r="L335" s="173"/>
    </row>
    <row r="336" spans="1:12" s="168" customFormat="1" ht="30" x14ac:dyDescent="0.25">
      <c r="A336" s="166">
        <v>335</v>
      </c>
      <c r="B336" s="169" t="s">
        <v>1507</v>
      </c>
      <c r="C336" s="169">
        <v>2021</v>
      </c>
      <c r="D336" s="169"/>
      <c r="E336" s="169" t="s">
        <v>962</v>
      </c>
      <c r="F336" s="169" t="s">
        <v>1342</v>
      </c>
      <c r="G336" s="169" t="s">
        <v>1573</v>
      </c>
      <c r="H336" s="193"/>
      <c r="I336" s="173"/>
      <c r="J336" s="173"/>
      <c r="K336" s="173"/>
      <c r="L336" s="173"/>
    </row>
    <row r="337" spans="1:12" s="168" customFormat="1" ht="30" x14ac:dyDescent="0.25">
      <c r="A337" s="166">
        <v>336</v>
      </c>
      <c r="B337" s="169" t="s">
        <v>1629</v>
      </c>
      <c r="C337" s="169">
        <v>2021</v>
      </c>
      <c r="D337" s="169"/>
      <c r="E337" s="169" t="s">
        <v>919</v>
      </c>
      <c r="F337" s="169" t="s">
        <v>1574</v>
      </c>
      <c r="G337" s="169" t="s">
        <v>1575</v>
      </c>
      <c r="H337" s="193"/>
      <c r="I337" s="173"/>
      <c r="J337" s="173"/>
      <c r="K337" s="173"/>
      <c r="L337" s="173"/>
    </row>
    <row r="338" spans="1:12" s="168" customFormat="1" ht="30" x14ac:dyDescent="0.25">
      <c r="A338" s="166">
        <v>337</v>
      </c>
      <c r="B338" s="169" t="s">
        <v>1630</v>
      </c>
      <c r="C338" s="169">
        <v>2021</v>
      </c>
      <c r="D338" s="169"/>
      <c r="E338" s="169" t="s">
        <v>962</v>
      </c>
      <c r="F338" s="194" t="s">
        <v>1576</v>
      </c>
      <c r="G338" s="169" t="s">
        <v>1577</v>
      </c>
      <c r="H338" s="193"/>
      <c r="I338" s="173"/>
      <c r="J338" s="173"/>
      <c r="K338" s="173"/>
      <c r="L338" s="173"/>
    </row>
    <row r="339" spans="1:12" s="168" customFormat="1" ht="45" x14ac:dyDescent="0.25">
      <c r="A339" s="166">
        <v>338</v>
      </c>
      <c r="B339" s="169" t="s">
        <v>1631</v>
      </c>
      <c r="C339" s="169">
        <v>2021</v>
      </c>
      <c r="D339" s="169"/>
      <c r="E339" s="169" t="s">
        <v>919</v>
      </c>
      <c r="F339" s="194" t="s">
        <v>1578</v>
      </c>
      <c r="G339" s="169" t="s">
        <v>1579</v>
      </c>
      <c r="H339" s="193"/>
      <c r="I339" s="173"/>
      <c r="J339" s="173"/>
      <c r="K339" s="173"/>
      <c r="L339" s="173"/>
    </row>
    <row r="340" spans="1:12" s="168" customFormat="1" ht="30" x14ac:dyDescent="0.25">
      <c r="A340" s="166">
        <v>339</v>
      </c>
      <c r="B340" s="169" t="s">
        <v>1367</v>
      </c>
      <c r="C340" s="169">
        <v>2021</v>
      </c>
      <c r="D340" s="194"/>
      <c r="E340" s="194" t="s">
        <v>919</v>
      </c>
      <c r="F340" s="169" t="s">
        <v>1580</v>
      </c>
      <c r="G340" s="194" t="s">
        <v>1581</v>
      </c>
      <c r="H340" s="193"/>
      <c r="I340" s="173"/>
      <c r="J340" s="173"/>
      <c r="K340" s="173"/>
      <c r="L340" s="173"/>
    </row>
    <row r="341" spans="1:12" s="168" customFormat="1" ht="45" x14ac:dyDescent="0.25">
      <c r="A341" s="166">
        <v>340</v>
      </c>
      <c r="B341" s="169" t="s">
        <v>1621</v>
      </c>
      <c r="C341" s="169">
        <v>2021</v>
      </c>
      <c r="D341" s="169"/>
      <c r="E341" s="169" t="s">
        <v>919</v>
      </c>
      <c r="F341" s="194" t="s">
        <v>1582</v>
      </c>
      <c r="G341" s="169" t="s">
        <v>1583</v>
      </c>
      <c r="H341" s="193"/>
      <c r="I341" s="173"/>
      <c r="J341" s="173"/>
      <c r="K341" s="173"/>
      <c r="L341" s="173"/>
    </row>
    <row r="342" spans="1:12" s="168" customFormat="1" ht="90" x14ac:dyDescent="0.25">
      <c r="A342" s="166">
        <v>341</v>
      </c>
      <c r="B342" s="169" t="s">
        <v>1359</v>
      </c>
      <c r="C342" s="169">
        <v>2021</v>
      </c>
      <c r="D342" s="169" t="s">
        <v>1584</v>
      </c>
      <c r="E342" s="169" t="s">
        <v>1585</v>
      </c>
      <c r="F342" s="169" t="s">
        <v>1586</v>
      </c>
      <c r="G342" s="169" t="s">
        <v>1587</v>
      </c>
      <c r="H342" s="193"/>
      <c r="I342" s="173"/>
      <c r="J342" s="173"/>
      <c r="K342" s="173"/>
      <c r="L342" s="173"/>
    </row>
    <row r="343" spans="1:12" s="168" customFormat="1" ht="45" x14ac:dyDescent="0.25">
      <c r="A343" s="166">
        <v>342</v>
      </c>
      <c r="B343" s="169" t="s">
        <v>1632</v>
      </c>
      <c r="C343" s="169">
        <v>2021</v>
      </c>
      <c r="D343" s="169"/>
      <c r="E343" s="169" t="s">
        <v>919</v>
      </c>
      <c r="F343" s="194" t="s">
        <v>1588</v>
      </c>
      <c r="G343" s="169" t="s">
        <v>1589</v>
      </c>
      <c r="H343" s="193"/>
      <c r="I343" s="173"/>
      <c r="J343" s="173"/>
      <c r="K343" s="173"/>
      <c r="L343" s="173"/>
    </row>
    <row r="344" spans="1:12" s="168" customFormat="1" ht="45" x14ac:dyDescent="0.25">
      <c r="A344" s="166">
        <v>343</v>
      </c>
      <c r="B344" s="169" t="s">
        <v>1632</v>
      </c>
      <c r="C344" s="169">
        <v>2021</v>
      </c>
      <c r="D344" s="169"/>
      <c r="E344" s="169" t="s">
        <v>919</v>
      </c>
      <c r="F344" s="194" t="s">
        <v>1588</v>
      </c>
      <c r="G344" s="169" t="s">
        <v>1590</v>
      </c>
      <c r="H344" s="193"/>
      <c r="I344" s="173"/>
      <c r="J344" s="173"/>
      <c r="K344" s="173"/>
      <c r="L344" s="173"/>
    </row>
    <row r="345" spans="1:12" s="168" customFormat="1" ht="30" x14ac:dyDescent="0.25">
      <c r="A345" s="166">
        <v>344</v>
      </c>
      <c r="B345" s="169" t="s">
        <v>1633</v>
      </c>
      <c r="C345" s="169">
        <v>2021</v>
      </c>
      <c r="D345" s="169"/>
      <c r="E345" s="169" t="s">
        <v>919</v>
      </c>
      <c r="F345" s="169" t="s">
        <v>1591</v>
      </c>
      <c r="G345" s="169" t="s">
        <v>1592</v>
      </c>
      <c r="H345" s="193"/>
      <c r="I345" s="173"/>
      <c r="J345" s="173"/>
      <c r="K345" s="173"/>
      <c r="L345" s="173"/>
    </row>
    <row r="346" spans="1:12" s="168" customFormat="1" ht="60" x14ac:dyDescent="0.25">
      <c r="A346" s="166">
        <v>345</v>
      </c>
      <c r="B346" s="167" t="s">
        <v>1427</v>
      </c>
      <c r="C346" s="169">
        <v>2021</v>
      </c>
      <c r="D346" s="169"/>
      <c r="E346" s="169" t="s">
        <v>962</v>
      </c>
      <c r="F346" s="167" t="s">
        <v>1154</v>
      </c>
      <c r="G346" s="167" t="s">
        <v>1593</v>
      </c>
      <c r="H346" s="193"/>
      <c r="I346" s="173"/>
      <c r="J346" s="173"/>
      <c r="K346" s="173"/>
      <c r="L346" s="173"/>
    </row>
    <row r="347" spans="1:12" s="168" customFormat="1" ht="75" x14ac:dyDescent="0.25">
      <c r="A347" s="166">
        <v>346</v>
      </c>
      <c r="B347" s="169" t="s">
        <v>1594</v>
      </c>
      <c r="C347" s="169">
        <v>2021</v>
      </c>
      <c r="D347" s="169"/>
      <c r="E347" s="169" t="s">
        <v>919</v>
      </c>
      <c r="F347" s="194" t="s">
        <v>1595</v>
      </c>
      <c r="G347" s="169" t="s">
        <v>1596</v>
      </c>
      <c r="H347" s="193"/>
      <c r="I347" s="173"/>
      <c r="J347" s="173"/>
      <c r="K347" s="173"/>
      <c r="L347" s="173"/>
    </row>
    <row r="348" spans="1:12" s="168" customFormat="1" ht="30" x14ac:dyDescent="0.25">
      <c r="A348" s="166">
        <v>347</v>
      </c>
      <c r="B348" s="169" t="s">
        <v>1634</v>
      </c>
      <c r="C348" s="169">
        <v>2021</v>
      </c>
      <c r="D348" s="169"/>
      <c r="E348" s="169" t="s">
        <v>962</v>
      </c>
      <c r="F348" s="169" t="s">
        <v>1597</v>
      </c>
      <c r="G348" s="169" t="s">
        <v>1598</v>
      </c>
      <c r="H348" s="193"/>
      <c r="I348" s="173"/>
      <c r="J348" s="173"/>
      <c r="K348" s="173"/>
      <c r="L348" s="173"/>
    </row>
    <row r="349" spans="1:12" s="168" customFormat="1" ht="45" x14ac:dyDescent="0.25">
      <c r="A349" s="166">
        <v>348</v>
      </c>
      <c r="B349" s="169" t="s">
        <v>1461</v>
      </c>
      <c r="C349" s="169">
        <v>2021</v>
      </c>
      <c r="D349" s="169"/>
      <c r="E349" s="169" t="s">
        <v>919</v>
      </c>
      <c r="F349" s="194" t="s">
        <v>1599</v>
      </c>
      <c r="G349" s="169" t="s">
        <v>1600</v>
      </c>
      <c r="H349" s="193"/>
      <c r="I349" s="173"/>
      <c r="J349" s="173"/>
      <c r="K349" s="173"/>
      <c r="L349" s="173"/>
    </row>
    <row r="350" spans="1:12" s="168" customFormat="1" ht="45" x14ac:dyDescent="0.25">
      <c r="A350" s="166">
        <v>349</v>
      </c>
      <c r="B350" s="169" t="s">
        <v>1394</v>
      </c>
      <c r="C350" s="169">
        <v>2021</v>
      </c>
      <c r="D350" s="194"/>
      <c r="E350" s="194" t="s">
        <v>919</v>
      </c>
      <c r="F350" s="169" t="s">
        <v>1601</v>
      </c>
      <c r="G350" s="194" t="s">
        <v>1602</v>
      </c>
      <c r="H350" s="193"/>
      <c r="I350" s="173"/>
      <c r="J350" s="173"/>
      <c r="K350" s="173"/>
      <c r="L350" s="173"/>
    </row>
    <row r="351" spans="1:12" s="168" customFormat="1" ht="30" x14ac:dyDescent="0.25">
      <c r="A351" s="166">
        <v>350</v>
      </c>
      <c r="B351" s="169" t="s">
        <v>1635</v>
      </c>
      <c r="C351" s="169">
        <v>2021</v>
      </c>
      <c r="D351" s="169"/>
      <c r="E351" s="169" t="s">
        <v>919</v>
      </c>
      <c r="F351" s="169" t="s">
        <v>1603</v>
      </c>
      <c r="G351" s="169" t="s">
        <v>1604</v>
      </c>
      <c r="H351" s="193"/>
      <c r="I351" s="173"/>
      <c r="J351" s="173"/>
      <c r="K351" s="173"/>
      <c r="L351" s="173"/>
    </row>
    <row r="352" spans="1:12" s="168" customFormat="1" ht="30" x14ac:dyDescent="0.25">
      <c r="A352" s="166">
        <v>351</v>
      </c>
      <c r="B352" s="169" t="s">
        <v>1636</v>
      </c>
      <c r="C352" s="169">
        <v>2021</v>
      </c>
      <c r="D352" s="167"/>
      <c r="E352" s="167" t="s">
        <v>919</v>
      </c>
      <c r="F352" s="169" t="s">
        <v>1605</v>
      </c>
      <c r="G352" s="194" t="s">
        <v>1606</v>
      </c>
      <c r="H352" s="193"/>
      <c r="I352" s="173"/>
      <c r="J352" s="173"/>
      <c r="K352" s="173"/>
      <c r="L352" s="173"/>
    </row>
    <row r="353" spans="1:12" s="168" customFormat="1" ht="60" x14ac:dyDescent="0.25">
      <c r="A353" s="166">
        <v>352</v>
      </c>
      <c r="B353" s="169" t="s">
        <v>1637</v>
      </c>
      <c r="C353" s="169">
        <v>2021</v>
      </c>
      <c r="D353" s="167"/>
      <c r="E353" s="167" t="s">
        <v>919</v>
      </c>
      <c r="F353" s="169" t="s">
        <v>1607</v>
      </c>
      <c r="G353" s="194" t="s">
        <v>1608</v>
      </c>
      <c r="H353" s="193"/>
      <c r="I353" s="173"/>
      <c r="J353" s="173"/>
      <c r="K353" s="173"/>
      <c r="L353" s="173"/>
    </row>
    <row r="354" spans="1:12" s="168" customFormat="1" ht="45" x14ac:dyDescent="0.25">
      <c r="A354" s="166">
        <v>353</v>
      </c>
      <c r="B354" s="169" t="s">
        <v>1520</v>
      </c>
      <c r="C354" s="169">
        <v>2021</v>
      </c>
      <c r="D354" s="169"/>
      <c r="E354" s="169" t="s">
        <v>919</v>
      </c>
      <c r="F354" s="194" t="s">
        <v>1609</v>
      </c>
      <c r="G354" s="169" t="s">
        <v>1610</v>
      </c>
      <c r="H354" s="193"/>
      <c r="I354" s="173"/>
      <c r="J354" s="173"/>
      <c r="K354" s="173"/>
      <c r="L354" s="173"/>
    </row>
    <row r="355" spans="1:12" s="168" customFormat="1" ht="30" x14ac:dyDescent="0.25">
      <c r="A355" s="166">
        <v>354</v>
      </c>
      <c r="B355" s="169" t="s">
        <v>1638</v>
      </c>
      <c r="C355" s="169">
        <v>2021</v>
      </c>
      <c r="D355" s="169"/>
      <c r="E355" s="169" t="s">
        <v>919</v>
      </c>
      <c r="F355" s="169" t="s">
        <v>1094</v>
      </c>
      <c r="G355" s="169" t="s">
        <v>1611</v>
      </c>
      <c r="H355" s="193"/>
      <c r="I355" s="173"/>
      <c r="J355" s="173"/>
      <c r="K355" s="173"/>
      <c r="L355" s="173"/>
    </row>
    <row r="356" spans="1:12" s="168" customFormat="1" ht="75" x14ac:dyDescent="0.25">
      <c r="A356" s="166">
        <v>355</v>
      </c>
      <c r="B356" s="169" t="s">
        <v>1625</v>
      </c>
      <c r="C356" s="169">
        <v>2021</v>
      </c>
      <c r="D356" s="169"/>
      <c r="E356" s="169" t="s">
        <v>940</v>
      </c>
      <c r="F356" s="169" t="s">
        <v>1612</v>
      </c>
      <c r="G356" s="169" t="s">
        <v>1766</v>
      </c>
      <c r="H356" s="193"/>
      <c r="I356" s="173"/>
      <c r="J356" s="173"/>
      <c r="K356" s="173"/>
      <c r="L356" s="173"/>
    </row>
    <row r="357" spans="1:12" s="168" customFormat="1" ht="75" x14ac:dyDescent="0.25">
      <c r="A357" s="166">
        <v>356</v>
      </c>
      <c r="B357" s="169" t="s">
        <v>1625</v>
      </c>
      <c r="C357" s="169">
        <v>2021</v>
      </c>
      <c r="D357" s="169"/>
      <c r="E357" s="169" t="s">
        <v>940</v>
      </c>
      <c r="F357" s="169" t="s">
        <v>1612</v>
      </c>
      <c r="G357" s="169" t="s">
        <v>1613</v>
      </c>
      <c r="H357" s="193"/>
      <c r="I357" s="173"/>
      <c r="J357" s="173"/>
      <c r="K357" s="173"/>
      <c r="L357" s="173"/>
    </row>
    <row r="358" spans="1:12" s="168" customFormat="1" ht="30" x14ac:dyDescent="0.25">
      <c r="A358" s="166">
        <v>357</v>
      </c>
      <c r="B358" s="169" t="s">
        <v>1353</v>
      </c>
      <c r="C358" s="169">
        <v>2021</v>
      </c>
      <c r="D358" s="169"/>
      <c r="E358" s="169" t="s">
        <v>962</v>
      </c>
      <c r="F358" s="194" t="s">
        <v>1614</v>
      </c>
      <c r="G358" s="169" t="s">
        <v>1615</v>
      </c>
      <c r="H358" s="193"/>
      <c r="I358" s="173"/>
      <c r="J358" s="173"/>
      <c r="K358" s="173"/>
      <c r="L358" s="173"/>
    </row>
    <row r="359" spans="1:12" s="168" customFormat="1" ht="60" x14ac:dyDescent="0.25">
      <c r="A359" s="166">
        <v>358</v>
      </c>
      <c r="B359" s="167" t="s">
        <v>1626</v>
      </c>
      <c r="C359" s="169">
        <v>2021</v>
      </c>
      <c r="D359" s="169"/>
      <c r="E359" s="169" t="s">
        <v>919</v>
      </c>
      <c r="F359" s="167" t="s">
        <v>1616</v>
      </c>
      <c r="G359" s="167" t="s">
        <v>1617</v>
      </c>
      <c r="H359" s="193"/>
      <c r="I359" s="173"/>
      <c r="J359" s="173"/>
      <c r="K359" s="173"/>
      <c r="L359" s="173"/>
    </row>
    <row r="360" spans="1:12" s="168" customFormat="1" ht="60" x14ac:dyDescent="0.25">
      <c r="A360" s="166">
        <v>359</v>
      </c>
      <c r="B360" s="167" t="s">
        <v>1639</v>
      </c>
      <c r="C360" s="169">
        <v>2021</v>
      </c>
      <c r="D360" s="169"/>
      <c r="E360" s="169" t="s">
        <v>919</v>
      </c>
      <c r="F360" s="167" t="s">
        <v>1618</v>
      </c>
      <c r="G360" s="167" t="s">
        <v>1619</v>
      </c>
      <c r="H360" s="193"/>
      <c r="I360" s="173"/>
      <c r="J360" s="173"/>
      <c r="K360" s="173"/>
      <c r="L360" s="173"/>
    </row>
    <row r="361" spans="1:12" ht="75" x14ac:dyDescent="0.25">
      <c r="A361" s="166">
        <v>360</v>
      </c>
      <c r="B361" s="195" t="s">
        <v>1505</v>
      </c>
      <c r="C361" s="183">
        <v>2022</v>
      </c>
      <c r="D361" s="184"/>
      <c r="E361" s="169" t="s">
        <v>919</v>
      </c>
      <c r="F361" s="195" t="s">
        <v>1838</v>
      </c>
      <c r="G361" s="186" t="s">
        <v>1844</v>
      </c>
    </row>
    <row r="362" spans="1:12" ht="75" x14ac:dyDescent="0.25">
      <c r="A362" s="166">
        <v>361</v>
      </c>
      <c r="B362" s="195" t="s">
        <v>1505</v>
      </c>
      <c r="C362" s="183">
        <v>2022</v>
      </c>
      <c r="D362" s="184"/>
      <c r="E362" s="169" t="s">
        <v>919</v>
      </c>
      <c r="F362" s="195" t="s">
        <v>1838</v>
      </c>
      <c r="G362" s="186" t="s">
        <v>1873</v>
      </c>
    </row>
    <row r="363" spans="1:12" ht="60" x14ac:dyDescent="0.25">
      <c r="A363" s="166">
        <v>362</v>
      </c>
      <c r="B363" s="195" t="s">
        <v>1834</v>
      </c>
      <c r="C363" s="183">
        <v>2022</v>
      </c>
      <c r="D363" s="184"/>
      <c r="E363" s="169" t="s">
        <v>919</v>
      </c>
      <c r="F363" s="195" t="s">
        <v>1839</v>
      </c>
      <c r="G363" s="186" t="s">
        <v>1845</v>
      </c>
    </row>
    <row r="364" spans="1:12" ht="60" x14ac:dyDescent="0.25">
      <c r="A364" s="166">
        <v>363</v>
      </c>
      <c r="B364" s="195" t="s">
        <v>1834</v>
      </c>
      <c r="C364" s="183">
        <v>2022</v>
      </c>
      <c r="D364" s="184"/>
      <c r="E364" s="169" t="s">
        <v>919</v>
      </c>
      <c r="F364" s="195" t="s">
        <v>1839</v>
      </c>
      <c r="G364" s="186" t="s">
        <v>1846</v>
      </c>
    </row>
    <row r="365" spans="1:12" ht="105" x14ac:dyDescent="0.25">
      <c r="A365" s="166">
        <v>364</v>
      </c>
      <c r="B365" s="195" t="s">
        <v>1835</v>
      </c>
      <c r="C365" s="183">
        <v>2022</v>
      </c>
      <c r="D365" s="185" t="s">
        <v>1584</v>
      </c>
      <c r="E365" s="169" t="s">
        <v>940</v>
      </c>
      <c r="F365" s="195" t="s">
        <v>1840</v>
      </c>
      <c r="G365" s="195" t="s">
        <v>1847</v>
      </c>
    </row>
    <row r="366" spans="1:12" ht="30" x14ac:dyDescent="0.25">
      <c r="A366" s="166">
        <v>365</v>
      </c>
      <c r="B366" s="195" t="s">
        <v>1098</v>
      </c>
      <c r="C366" s="183">
        <v>2022</v>
      </c>
      <c r="D366" s="184"/>
      <c r="E366" s="169" t="s">
        <v>919</v>
      </c>
      <c r="F366" s="195" t="s">
        <v>1841</v>
      </c>
      <c r="G366" s="195" t="s">
        <v>1848</v>
      </c>
    </row>
    <row r="367" spans="1:12" ht="60" x14ac:dyDescent="0.25">
      <c r="A367" s="166">
        <v>366</v>
      </c>
      <c r="B367" s="195" t="s">
        <v>1836</v>
      </c>
      <c r="C367" s="183">
        <v>2022</v>
      </c>
      <c r="D367" s="184"/>
      <c r="E367" s="169" t="s">
        <v>962</v>
      </c>
      <c r="F367" s="195" t="s">
        <v>1154</v>
      </c>
      <c r="G367" s="195" t="s">
        <v>1849</v>
      </c>
    </row>
    <row r="368" spans="1:12" ht="45" x14ac:dyDescent="0.25">
      <c r="A368" s="165"/>
      <c r="B368" s="195" t="s">
        <v>1837</v>
      </c>
      <c r="C368" s="183">
        <v>2022</v>
      </c>
      <c r="D368" s="184"/>
      <c r="E368" s="169" t="s">
        <v>919</v>
      </c>
      <c r="F368" s="195" t="s">
        <v>1842</v>
      </c>
      <c r="G368" s="195" t="s">
        <v>1850</v>
      </c>
    </row>
    <row r="369" spans="1:7" ht="45" x14ac:dyDescent="0.25">
      <c r="A369" s="166">
        <v>367</v>
      </c>
      <c r="B369" s="195" t="s">
        <v>1471</v>
      </c>
      <c r="C369" s="183">
        <v>2022</v>
      </c>
      <c r="D369" s="184"/>
      <c r="E369" s="169" t="s">
        <v>919</v>
      </c>
      <c r="F369" s="195" t="s">
        <v>1843</v>
      </c>
      <c r="G369" s="195" t="s">
        <v>1851</v>
      </c>
    </row>
    <row r="370" spans="1:7" ht="78.75" x14ac:dyDescent="0.25">
      <c r="A370" s="164">
        <v>368</v>
      </c>
      <c r="B370" s="196" t="s">
        <v>1868</v>
      </c>
      <c r="C370" s="188">
        <v>2022</v>
      </c>
      <c r="D370" s="196"/>
      <c r="E370" s="189" t="s">
        <v>919</v>
      </c>
      <c r="F370" s="187" t="s">
        <v>1853</v>
      </c>
      <c r="G370" s="190" t="s">
        <v>1852</v>
      </c>
    </row>
    <row r="371" spans="1:7" ht="47.25" x14ac:dyDescent="0.25">
      <c r="A371" s="185">
        <v>369</v>
      </c>
      <c r="B371" s="185" t="s">
        <v>1394</v>
      </c>
      <c r="C371" s="191">
        <v>2022</v>
      </c>
      <c r="D371" s="185"/>
      <c r="E371" s="185" t="s">
        <v>919</v>
      </c>
      <c r="F371" s="185" t="s">
        <v>1854</v>
      </c>
      <c r="G371" s="185" t="s">
        <v>1855</v>
      </c>
    </row>
    <row r="372" spans="1:7" ht="60" x14ac:dyDescent="0.25">
      <c r="A372" s="185">
        <v>370</v>
      </c>
      <c r="B372" s="195" t="s">
        <v>1623</v>
      </c>
      <c r="C372" s="191">
        <v>2022</v>
      </c>
      <c r="D372" s="185"/>
      <c r="E372" s="185" t="s">
        <v>919</v>
      </c>
      <c r="F372" s="195" t="s">
        <v>1856</v>
      </c>
      <c r="G372" s="186" t="s">
        <v>1858</v>
      </c>
    </row>
    <row r="373" spans="1:7" ht="30" x14ac:dyDescent="0.25">
      <c r="A373" s="185">
        <v>371</v>
      </c>
      <c r="B373" s="195" t="s">
        <v>1634</v>
      </c>
      <c r="C373" s="191">
        <v>2022</v>
      </c>
      <c r="D373" s="185"/>
      <c r="E373" s="185" t="s">
        <v>1745</v>
      </c>
      <c r="F373" s="195" t="s">
        <v>1857</v>
      </c>
      <c r="G373" s="195" t="s">
        <v>1859</v>
      </c>
    </row>
    <row r="374" spans="1:7" ht="75" x14ac:dyDescent="0.25">
      <c r="A374" s="185">
        <v>372</v>
      </c>
      <c r="B374" s="195" t="s">
        <v>1860</v>
      </c>
      <c r="C374" s="191">
        <v>2022</v>
      </c>
      <c r="D374" s="185" t="s">
        <v>1098</v>
      </c>
      <c r="E374" s="184" t="s">
        <v>919</v>
      </c>
      <c r="F374" s="197" t="s">
        <v>1861</v>
      </c>
      <c r="G374" s="195" t="s">
        <v>1864</v>
      </c>
    </row>
    <row r="375" spans="1:7" ht="60" x14ac:dyDescent="0.25">
      <c r="A375" s="185">
        <v>373</v>
      </c>
      <c r="B375" s="195" t="s">
        <v>1869</v>
      </c>
      <c r="C375" s="191">
        <v>2022</v>
      </c>
      <c r="D375" s="184"/>
      <c r="E375" s="184" t="s">
        <v>1745</v>
      </c>
      <c r="F375" s="197" t="s">
        <v>1862</v>
      </c>
      <c r="G375" s="195" t="s">
        <v>1865</v>
      </c>
    </row>
    <row r="376" spans="1:7" ht="60" x14ac:dyDescent="0.25">
      <c r="A376" s="185">
        <v>374</v>
      </c>
      <c r="B376" s="195" t="s">
        <v>1869</v>
      </c>
      <c r="C376" s="191">
        <v>2022</v>
      </c>
      <c r="D376" s="184"/>
      <c r="E376" s="184" t="s">
        <v>1745</v>
      </c>
      <c r="F376" s="197" t="s">
        <v>1862</v>
      </c>
      <c r="G376" s="195" t="s">
        <v>1874</v>
      </c>
    </row>
    <row r="377" spans="1:7" ht="45" x14ac:dyDescent="0.25">
      <c r="A377" s="185">
        <v>375</v>
      </c>
      <c r="B377" s="195" t="s">
        <v>1333</v>
      </c>
      <c r="C377" s="191">
        <v>2022</v>
      </c>
      <c r="D377" s="184"/>
      <c r="E377" s="184" t="s">
        <v>919</v>
      </c>
      <c r="F377" s="197" t="s">
        <v>985</v>
      </c>
      <c r="G377" s="195" t="s">
        <v>1866</v>
      </c>
    </row>
    <row r="378" spans="1:7" ht="45" x14ac:dyDescent="0.25">
      <c r="A378" s="184">
        <v>376</v>
      </c>
      <c r="B378" s="195" t="s">
        <v>1333</v>
      </c>
      <c r="C378" s="191">
        <v>2022</v>
      </c>
      <c r="D378" s="184"/>
      <c r="E378" s="184" t="s">
        <v>919</v>
      </c>
      <c r="F378" s="197" t="s">
        <v>985</v>
      </c>
      <c r="G378" s="195" t="s">
        <v>1875</v>
      </c>
    </row>
    <row r="379" spans="1:7" ht="45" x14ac:dyDescent="0.25">
      <c r="A379" s="185">
        <v>377</v>
      </c>
      <c r="B379" s="195" t="s">
        <v>1333</v>
      </c>
      <c r="C379" s="191">
        <v>2022</v>
      </c>
      <c r="D379" s="184"/>
      <c r="E379" s="184" t="s">
        <v>919</v>
      </c>
      <c r="F379" s="197" t="s">
        <v>985</v>
      </c>
      <c r="G379" s="195" t="s">
        <v>1876</v>
      </c>
    </row>
    <row r="380" spans="1:7" ht="75" x14ac:dyDescent="0.25">
      <c r="A380" s="165">
        <v>378</v>
      </c>
      <c r="B380" s="195" t="s">
        <v>1870</v>
      </c>
      <c r="C380" s="191">
        <v>2022</v>
      </c>
      <c r="D380" s="184"/>
      <c r="E380" s="184" t="s">
        <v>1745</v>
      </c>
      <c r="F380" s="197" t="s">
        <v>1863</v>
      </c>
      <c r="G380" s="195" t="s">
        <v>1867</v>
      </c>
    </row>
    <row r="381" spans="1:7" ht="47.25" x14ac:dyDescent="0.25">
      <c r="A381" s="198">
        <v>379</v>
      </c>
      <c r="B381" s="184" t="s">
        <v>1461</v>
      </c>
      <c r="C381" s="183">
        <v>2022</v>
      </c>
      <c r="D381" s="184"/>
      <c r="E381" s="184" t="s">
        <v>919</v>
      </c>
      <c r="F381" s="185" t="s">
        <v>1871</v>
      </c>
      <c r="G381" s="185" t="s">
        <v>1872</v>
      </c>
    </row>
    <row r="382" spans="1:7" ht="60" x14ac:dyDescent="0.25">
      <c r="A382" s="198">
        <v>380</v>
      </c>
      <c r="B382" s="199" t="s">
        <v>1877</v>
      </c>
      <c r="C382" s="183">
        <v>2023</v>
      </c>
      <c r="D382" s="184"/>
      <c r="E382" s="184" t="s">
        <v>919</v>
      </c>
      <c r="F382" s="199" t="s">
        <v>1878</v>
      </c>
      <c r="G382" s="199" t="s">
        <v>1882</v>
      </c>
    </row>
    <row r="383" spans="1:7" ht="90" x14ac:dyDescent="0.25">
      <c r="A383" s="198">
        <v>381</v>
      </c>
      <c r="B383" s="199" t="s">
        <v>1533</v>
      </c>
      <c r="C383" s="183">
        <v>2023</v>
      </c>
      <c r="D383" s="184"/>
      <c r="E383" s="184" t="s">
        <v>919</v>
      </c>
      <c r="F383" s="199" t="s">
        <v>1879</v>
      </c>
      <c r="G383" s="199" t="s">
        <v>1883</v>
      </c>
    </row>
    <row r="384" spans="1:7" ht="60" x14ac:dyDescent="0.25">
      <c r="A384" s="198">
        <v>382</v>
      </c>
      <c r="B384" s="199" t="s">
        <v>1620</v>
      </c>
      <c r="C384" s="183">
        <v>2023</v>
      </c>
      <c r="D384" s="184"/>
      <c r="E384" s="184" t="s">
        <v>919</v>
      </c>
      <c r="F384" s="199" t="s">
        <v>1880</v>
      </c>
      <c r="G384" s="199" t="s">
        <v>1884</v>
      </c>
    </row>
    <row r="385" spans="1:7" ht="60" x14ac:dyDescent="0.25">
      <c r="A385" s="198">
        <v>383</v>
      </c>
      <c r="B385" s="199" t="s">
        <v>1460</v>
      </c>
      <c r="C385" s="183">
        <v>2023</v>
      </c>
      <c r="D385" s="184"/>
      <c r="E385" s="184" t="s">
        <v>1745</v>
      </c>
      <c r="F385" s="199" t="s">
        <v>1881</v>
      </c>
      <c r="G385" s="199" t="s">
        <v>1885</v>
      </c>
    </row>
    <row r="386" spans="1:7" ht="60" x14ac:dyDescent="0.25">
      <c r="A386" s="198">
        <v>384</v>
      </c>
      <c r="B386" s="184" t="s">
        <v>1886</v>
      </c>
      <c r="C386" s="183">
        <v>2023</v>
      </c>
      <c r="D386" s="185" t="s">
        <v>1887</v>
      </c>
      <c r="E386" s="184" t="s">
        <v>1745</v>
      </c>
      <c r="F386" s="199" t="s">
        <v>1888</v>
      </c>
      <c r="G386" s="199" t="s">
        <v>1889</v>
      </c>
    </row>
    <row r="387" spans="1:7" x14ac:dyDescent="0.25">
      <c r="A387" s="198">
        <v>385</v>
      </c>
      <c r="B387" s="184" t="s">
        <v>1890</v>
      </c>
      <c r="C387" s="183">
        <v>2023</v>
      </c>
      <c r="D387" s="184"/>
      <c r="E387" s="184" t="s">
        <v>919</v>
      </c>
      <c r="F387" s="184" t="s">
        <v>1895</v>
      </c>
      <c r="G387" s="199" t="s">
        <v>1892</v>
      </c>
    </row>
    <row r="388" spans="1:7" ht="60" x14ac:dyDescent="0.25">
      <c r="A388" s="198">
        <v>386</v>
      </c>
      <c r="B388" s="184" t="s">
        <v>1891</v>
      </c>
      <c r="C388" s="183">
        <v>2023</v>
      </c>
      <c r="D388" s="184"/>
      <c r="E388" s="184" t="s">
        <v>1745</v>
      </c>
      <c r="F388" s="199" t="s">
        <v>1888</v>
      </c>
      <c r="G388" s="199" t="s">
        <v>1893</v>
      </c>
    </row>
    <row r="389" spans="1:7" ht="60" x14ac:dyDescent="0.25">
      <c r="A389" s="198">
        <v>387</v>
      </c>
      <c r="B389" s="184" t="s">
        <v>1891</v>
      </c>
      <c r="C389" s="183">
        <v>2023</v>
      </c>
      <c r="D389" s="184"/>
      <c r="E389" s="184" t="s">
        <v>1745</v>
      </c>
      <c r="F389" s="199" t="s">
        <v>1888</v>
      </c>
      <c r="G389" s="199" t="s">
        <v>1894</v>
      </c>
    </row>
    <row r="390" spans="1:7" ht="30" x14ac:dyDescent="0.25">
      <c r="A390" s="198">
        <v>388</v>
      </c>
      <c r="B390" s="184" t="s">
        <v>1898</v>
      </c>
      <c r="C390" s="183">
        <v>2023</v>
      </c>
      <c r="D390" s="184"/>
      <c r="E390" s="184" t="s">
        <v>919</v>
      </c>
      <c r="F390" s="200" t="s">
        <v>1899</v>
      </c>
      <c r="G390" s="199" t="s">
        <v>1901</v>
      </c>
    </row>
    <row r="391" spans="1:7" ht="60" x14ac:dyDescent="0.25">
      <c r="A391" s="198">
        <v>389</v>
      </c>
      <c r="B391" s="184" t="s">
        <v>1869</v>
      </c>
      <c r="C391" s="183">
        <v>2023</v>
      </c>
      <c r="D391" s="184"/>
      <c r="E391" s="184" t="s">
        <v>1745</v>
      </c>
      <c r="F391" s="200" t="s">
        <v>1900</v>
      </c>
      <c r="G391" s="199" t="s">
        <v>1902</v>
      </c>
    </row>
    <row r="392" spans="1:7" ht="60" x14ac:dyDescent="0.25">
      <c r="A392" s="198">
        <v>390</v>
      </c>
      <c r="B392" s="184" t="s">
        <v>1896</v>
      </c>
      <c r="C392" s="183">
        <v>2023</v>
      </c>
      <c r="D392" s="184"/>
      <c r="E392" s="184" t="s">
        <v>919</v>
      </c>
      <c r="F392" s="199" t="s">
        <v>1905</v>
      </c>
      <c r="G392" s="199" t="s">
        <v>1903</v>
      </c>
    </row>
    <row r="393" spans="1:7" ht="75" x14ac:dyDescent="0.25">
      <c r="A393" s="198">
        <v>391</v>
      </c>
      <c r="B393" s="184" t="s">
        <v>1897</v>
      </c>
      <c r="C393" s="183">
        <v>2023</v>
      </c>
      <c r="D393" s="184"/>
      <c r="E393" s="184" t="s">
        <v>1745</v>
      </c>
      <c r="F393" s="199" t="s">
        <v>1906</v>
      </c>
      <c r="G393" s="199" t="s">
        <v>1904</v>
      </c>
    </row>
    <row r="394" spans="1:7" ht="45" x14ac:dyDescent="0.25">
      <c r="A394" s="198">
        <v>392</v>
      </c>
      <c r="B394" s="184" t="s">
        <v>1427</v>
      </c>
      <c r="C394" s="183">
        <v>2023</v>
      </c>
      <c r="D394" s="184"/>
      <c r="E394" s="184" t="s">
        <v>1745</v>
      </c>
      <c r="F394" s="199" t="s">
        <v>1907</v>
      </c>
      <c r="G394" s="199" t="s">
        <v>1908</v>
      </c>
    </row>
    <row r="395" spans="1:7" ht="60" x14ac:dyDescent="0.25">
      <c r="A395" s="198">
        <v>393</v>
      </c>
      <c r="B395" s="184" t="s">
        <v>1916</v>
      </c>
      <c r="C395" s="183">
        <v>2023</v>
      </c>
      <c r="D395" s="184"/>
      <c r="E395" s="184" t="s">
        <v>919</v>
      </c>
      <c r="F395" s="201" t="s">
        <v>1917</v>
      </c>
      <c r="G395" s="201" t="s">
        <v>1929</v>
      </c>
    </row>
    <row r="396" spans="1:7" ht="90" x14ac:dyDescent="0.25">
      <c r="A396" s="198">
        <v>394</v>
      </c>
      <c r="B396" s="184" t="s">
        <v>1507</v>
      </c>
      <c r="C396" s="183">
        <v>2023</v>
      </c>
      <c r="D396" s="184"/>
      <c r="E396" s="184" t="s">
        <v>1745</v>
      </c>
      <c r="F396" s="200" t="s">
        <v>1918</v>
      </c>
      <c r="G396" s="199" t="s">
        <v>1930</v>
      </c>
    </row>
    <row r="397" spans="1:7" ht="75" x14ac:dyDescent="0.25">
      <c r="A397" s="198">
        <v>395</v>
      </c>
      <c r="B397" s="184" t="s">
        <v>1915</v>
      </c>
      <c r="C397" s="183">
        <v>2023</v>
      </c>
      <c r="D397" s="184"/>
      <c r="E397" s="184" t="s">
        <v>919</v>
      </c>
      <c r="F397" s="200" t="s">
        <v>1919</v>
      </c>
      <c r="G397" s="199" t="s">
        <v>1931</v>
      </c>
    </row>
    <row r="398" spans="1:7" ht="60" x14ac:dyDescent="0.25">
      <c r="A398" s="198">
        <v>396</v>
      </c>
      <c r="B398" s="184" t="s">
        <v>1910</v>
      </c>
      <c r="C398" s="183">
        <v>2023</v>
      </c>
      <c r="D398" s="184"/>
      <c r="E398" s="184" t="s">
        <v>919</v>
      </c>
      <c r="F398" s="200" t="s">
        <v>1920</v>
      </c>
      <c r="G398" s="199" t="s">
        <v>1932</v>
      </c>
    </row>
    <row r="399" spans="1:7" ht="60" x14ac:dyDescent="0.25">
      <c r="A399" s="198">
        <v>397</v>
      </c>
      <c r="B399" s="184" t="s">
        <v>1909</v>
      </c>
      <c r="C399" s="183">
        <v>2023</v>
      </c>
      <c r="D399" s="184"/>
      <c r="E399" s="184" t="s">
        <v>919</v>
      </c>
      <c r="F399" s="200" t="s">
        <v>1921</v>
      </c>
      <c r="G399" s="199" t="s">
        <v>1933</v>
      </c>
    </row>
    <row r="400" spans="1:7" ht="60" x14ac:dyDescent="0.25">
      <c r="A400" s="198">
        <v>398</v>
      </c>
      <c r="B400" s="184" t="s">
        <v>1911</v>
      </c>
      <c r="C400" s="183">
        <v>2023</v>
      </c>
      <c r="D400" s="184"/>
      <c r="E400" s="184" t="s">
        <v>1745</v>
      </c>
      <c r="F400" s="200" t="s">
        <v>1922</v>
      </c>
      <c r="G400" s="199" t="s">
        <v>1934</v>
      </c>
    </row>
    <row r="401" spans="1:7" ht="45" x14ac:dyDescent="0.25">
      <c r="A401" s="198">
        <v>399</v>
      </c>
      <c r="B401" s="184" t="s">
        <v>1912</v>
      </c>
      <c r="C401" s="183">
        <v>2023</v>
      </c>
      <c r="D401" s="184"/>
      <c r="E401" s="184" t="s">
        <v>1745</v>
      </c>
      <c r="F401" s="200" t="s">
        <v>1923</v>
      </c>
      <c r="G401" s="199" t="s">
        <v>1940</v>
      </c>
    </row>
    <row r="402" spans="1:7" ht="30" x14ac:dyDescent="0.25">
      <c r="A402" s="198">
        <v>401</v>
      </c>
      <c r="B402" s="184" t="s">
        <v>1636</v>
      </c>
      <c r="C402" s="183">
        <v>2023</v>
      </c>
      <c r="D402" s="184"/>
      <c r="E402" s="184" t="s">
        <v>919</v>
      </c>
      <c r="F402" s="200" t="s">
        <v>1924</v>
      </c>
      <c r="G402" s="199" t="s">
        <v>1935</v>
      </c>
    </row>
    <row r="403" spans="1:7" ht="90" x14ac:dyDescent="0.25">
      <c r="A403" s="198">
        <v>402</v>
      </c>
      <c r="B403" s="184" t="s">
        <v>1913</v>
      </c>
      <c r="C403" s="183">
        <v>2023</v>
      </c>
      <c r="D403" s="184"/>
      <c r="E403" s="184" t="s">
        <v>919</v>
      </c>
      <c r="F403" s="200" t="s">
        <v>1925</v>
      </c>
      <c r="G403" s="199" t="s">
        <v>1939</v>
      </c>
    </row>
    <row r="404" spans="1:7" ht="60" x14ac:dyDescent="0.25">
      <c r="A404" s="198">
        <v>403</v>
      </c>
      <c r="B404" s="184" t="s">
        <v>1914</v>
      </c>
      <c r="C404" s="183">
        <v>2023</v>
      </c>
      <c r="D404" s="184"/>
      <c r="E404" s="184" t="s">
        <v>1745</v>
      </c>
      <c r="F404" s="200" t="s">
        <v>1926</v>
      </c>
      <c r="G404" s="199" t="s">
        <v>1936</v>
      </c>
    </row>
    <row r="405" spans="1:7" ht="60" x14ac:dyDescent="0.25">
      <c r="A405" s="198">
        <v>404</v>
      </c>
      <c r="B405" s="184" t="s">
        <v>1897</v>
      </c>
      <c r="C405" s="183">
        <v>2023</v>
      </c>
      <c r="D405" s="184"/>
      <c r="E405" s="184" t="s">
        <v>1745</v>
      </c>
      <c r="F405" s="200" t="s">
        <v>1927</v>
      </c>
      <c r="G405" s="199" t="s">
        <v>1937</v>
      </c>
    </row>
    <row r="406" spans="1:7" ht="30" x14ac:dyDescent="0.25">
      <c r="A406" s="198">
        <v>405</v>
      </c>
      <c r="B406" s="184" t="s">
        <v>1639</v>
      </c>
      <c r="C406" s="183">
        <v>2023</v>
      </c>
      <c r="D406" s="184"/>
      <c r="E406" s="184" t="s">
        <v>919</v>
      </c>
      <c r="F406" s="200" t="s">
        <v>1928</v>
      </c>
      <c r="G406" s="199" t="s">
        <v>1938</v>
      </c>
    </row>
    <row r="407" spans="1:7" ht="60" x14ac:dyDescent="0.25">
      <c r="A407" s="198">
        <v>406</v>
      </c>
      <c r="B407" s="184" t="s">
        <v>1910</v>
      </c>
      <c r="C407" s="183">
        <v>2024</v>
      </c>
      <c r="D407" s="184"/>
      <c r="E407" s="184" t="s">
        <v>919</v>
      </c>
      <c r="F407" s="199" t="s">
        <v>1943</v>
      </c>
      <c r="G407" s="199" t="s">
        <v>1946</v>
      </c>
    </row>
    <row r="408" spans="1:7" ht="45" x14ac:dyDescent="0.25">
      <c r="A408" s="198">
        <v>407</v>
      </c>
      <c r="B408" s="184" t="s">
        <v>1941</v>
      </c>
      <c r="C408" s="183">
        <v>2024</v>
      </c>
      <c r="D408" s="184"/>
      <c r="E408" s="184" t="s">
        <v>919</v>
      </c>
      <c r="F408" s="199" t="s">
        <v>1944</v>
      </c>
      <c r="G408" s="199" t="s">
        <v>1947</v>
      </c>
    </row>
    <row r="409" spans="1:7" ht="60" x14ac:dyDescent="0.25">
      <c r="A409" s="198">
        <v>408</v>
      </c>
      <c r="B409" s="184" t="s">
        <v>1942</v>
      </c>
      <c r="C409" s="183">
        <v>2024</v>
      </c>
      <c r="D409" s="184"/>
      <c r="E409" s="184" t="s">
        <v>1745</v>
      </c>
      <c r="F409" s="199" t="s">
        <v>1945</v>
      </c>
      <c r="G409" s="199" t="s">
        <v>1948</v>
      </c>
    </row>
    <row r="410" spans="1:7" ht="60" x14ac:dyDescent="0.25">
      <c r="A410" s="198">
        <v>409</v>
      </c>
      <c r="B410" s="199" t="s">
        <v>1949</v>
      </c>
      <c r="C410" s="183">
        <v>2024</v>
      </c>
      <c r="D410" s="184"/>
      <c r="E410" s="184" t="s">
        <v>919</v>
      </c>
      <c r="F410" s="199" t="s">
        <v>1950</v>
      </c>
      <c r="G410" s="199" t="s">
        <v>1951</v>
      </c>
    </row>
    <row r="411" spans="1:7" ht="60" x14ac:dyDescent="0.25">
      <c r="A411" s="198">
        <v>410</v>
      </c>
      <c r="B411" s="184" t="s">
        <v>1952</v>
      </c>
      <c r="C411" s="183">
        <v>2024</v>
      </c>
      <c r="D411" s="184"/>
      <c r="E411" s="184" t="s">
        <v>940</v>
      </c>
      <c r="F411" s="199" t="s">
        <v>1953</v>
      </c>
      <c r="G411" s="199" t="s">
        <v>1954</v>
      </c>
    </row>
    <row r="412" spans="1:7" ht="30" x14ac:dyDescent="0.25">
      <c r="A412" s="198">
        <v>411</v>
      </c>
      <c r="B412" s="184" t="s">
        <v>1955</v>
      </c>
      <c r="C412" s="183">
        <v>2024</v>
      </c>
      <c r="D412" s="184"/>
      <c r="E412" s="184" t="s">
        <v>919</v>
      </c>
      <c r="F412" s="199" t="s">
        <v>1956</v>
      </c>
      <c r="G412" s="199" t="s">
        <v>1957</v>
      </c>
    </row>
    <row r="413" spans="1:7" ht="30" x14ac:dyDescent="0.25">
      <c r="A413" s="198">
        <v>412</v>
      </c>
      <c r="B413" s="184" t="s">
        <v>1958</v>
      </c>
      <c r="C413" s="183">
        <v>2024</v>
      </c>
      <c r="D413" s="199" t="s">
        <v>1955</v>
      </c>
      <c r="E413" s="184" t="s">
        <v>919</v>
      </c>
      <c r="F413" s="199" t="s">
        <v>1959</v>
      </c>
      <c r="G413" s="199" t="s">
        <v>1960</v>
      </c>
    </row>
    <row r="414" spans="1:7" ht="45" x14ac:dyDescent="0.25">
      <c r="A414" s="198">
        <v>413</v>
      </c>
      <c r="B414" s="184" t="s">
        <v>1427</v>
      </c>
      <c r="C414" s="183">
        <v>2024</v>
      </c>
      <c r="D414" s="184"/>
      <c r="E414" s="184" t="s">
        <v>1745</v>
      </c>
      <c r="F414" s="199" t="s">
        <v>1961</v>
      </c>
      <c r="G414" s="199" t="s">
        <v>1962</v>
      </c>
    </row>
    <row r="415" spans="1:7" ht="31.5" x14ac:dyDescent="0.25">
      <c r="A415" s="198">
        <v>414</v>
      </c>
      <c r="B415" s="185" t="s">
        <v>1963</v>
      </c>
      <c r="C415" s="183">
        <v>2024</v>
      </c>
      <c r="D415" s="185" t="s">
        <v>1964</v>
      </c>
      <c r="E415" s="184" t="s">
        <v>1745</v>
      </c>
      <c r="F415" s="199" t="s">
        <v>1965</v>
      </c>
      <c r="G415" s="199" t="s">
        <v>1966</v>
      </c>
    </row>
  </sheetData>
  <printOptions horizontalCentered="1"/>
  <pageMargins left="0" right="0" top="0" bottom="0" header="0.31496062992125984" footer="0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январь 11</vt:lpstr>
      <vt:lpstr>февраль 11</vt:lpstr>
      <vt:lpstr>март 11</vt:lpstr>
      <vt:lpstr>апрель 11</vt:lpstr>
      <vt:lpstr>май 11</vt:lpstr>
      <vt:lpstr>июнь 11</vt:lpstr>
      <vt:lpstr>июль 11</vt:lpstr>
      <vt:lpstr>август 11</vt:lpstr>
      <vt:lpstr>2015-2021</vt:lpstr>
      <vt:lpstr>'2015-2021'!Заголовки_для_печати</vt:lpstr>
      <vt:lpstr>'2015-2021'!Область_печати</vt:lpstr>
      <vt:lpstr>'август 11'!Область_печати</vt:lpstr>
      <vt:lpstr>'апрель 11'!Область_печати</vt:lpstr>
      <vt:lpstr>'июль 11'!Область_печати</vt:lpstr>
      <vt:lpstr>'июнь 11'!Область_печати</vt:lpstr>
      <vt:lpstr>'май 11'!Область_печати</vt:lpstr>
      <vt:lpstr>'март 11'!Область_печати</vt:lpstr>
      <vt:lpstr>'февраль 11'!Область_печати</vt:lpstr>
      <vt:lpstr>'январь 11'!Область_печати</vt:lpstr>
    </vt:vector>
  </TitlesOfParts>
  <Company>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CLR</dc:creator>
  <cp:lastModifiedBy>Панкова Мария Анатольевна</cp:lastModifiedBy>
  <cp:lastPrinted>2015-02-11T08:59:11Z</cp:lastPrinted>
  <dcterms:created xsi:type="dcterms:W3CDTF">2004-01-12T09:53:46Z</dcterms:created>
  <dcterms:modified xsi:type="dcterms:W3CDTF">2024-02-29T08:28:52Z</dcterms:modified>
</cp:coreProperties>
</file>